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J:\DIRCOM\4_Marque_et_edition\4_4_PUBLICATIONS\DP\"/>
    </mc:Choice>
  </mc:AlternateContent>
  <xr:revisionPtr revIDLastSave="0" documentId="13_ncr:1_{2C1DF409-1766-46B1-8D8B-720278859D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es films préf 2020 FTV" sheetId="2" r:id="rId1"/>
    <sheet name="Listes films préf 2020 Gr TF1" sheetId="3" r:id="rId2"/>
    <sheet name="Listes films préf 2020 Gr M6" sheetId="5" r:id="rId3"/>
    <sheet name="Listes films préf 2020 Gr C+" sheetId="6" r:id="rId4"/>
    <sheet name="Listes films préf 2020 OCS" sheetId="7" r:id="rId5"/>
  </sheets>
  <definedNames>
    <definedName name="_xlnm._FilterDatabase" localSheetId="0" hidden="1">'Listes films préf 2020 FTV'!$A$4:$E$39</definedName>
    <definedName name="_xlnm._FilterDatabase" localSheetId="3" hidden="1">'Listes films préf 2020 Gr C+'!$A$4:$D$130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7" i="3" l="1"/>
  <c r="D33" i="7"/>
  <c r="D30" i="7"/>
  <c r="D26" i="7"/>
  <c r="D25" i="7"/>
  <c r="D24" i="7"/>
  <c r="D23" i="7"/>
  <c r="D21" i="7"/>
  <c r="D17" i="7"/>
  <c r="D13" i="7"/>
  <c r="D12" i="7"/>
  <c r="D8" i="7"/>
  <c r="D5" i="7"/>
  <c r="E13" i="5"/>
  <c r="E10" i="5"/>
  <c r="E9" i="5"/>
  <c r="E8" i="5"/>
  <c r="E7" i="5"/>
  <c r="E38" i="3"/>
  <c r="E36" i="3"/>
  <c r="E35" i="3"/>
  <c r="E34" i="3"/>
  <c r="E33" i="3"/>
  <c r="E31" i="3"/>
  <c r="E30" i="3"/>
  <c r="E29" i="3"/>
  <c r="E28" i="3"/>
  <c r="E27" i="3"/>
  <c r="E26" i="3"/>
  <c r="E25" i="3"/>
  <c r="E17" i="3"/>
  <c r="E16" i="3"/>
  <c r="E15" i="3"/>
  <c r="E14" i="3"/>
  <c r="E13" i="3"/>
  <c r="E11" i="3"/>
  <c r="E8" i="3"/>
  <c r="E6" i="3"/>
  <c r="E29" i="2"/>
  <c r="E5" i="2"/>
  <c r="E7" i="2"/>
  <c r="E14" i="2"/>
</calcChain>
</file>

<file path=xl/sharedStrings.xml><?xml version="1.0" encoding="utf-8"?>
<sst xmlns="http://schemas.openxmlformats.org/spreadsheetml/2006/main" count="2149" uniqueCount="791">
  <si>
    <t>M6</t>
  </si>
  <si>
    <t>W9</t>
  </si>
  <si>
    <t>C8</t>
  </si>
  <si>
    <t>OCS</t>
  </si>
  <si>
    <t>CANAL +</t>
  </si>
  <si>
    <t>CINE +</t>
  </si>
  <si>
    <t>Titre de l'œuvre</t>
  </si>
  <si>
    <t>Réalisateur</t>
  </si>
  <si>
    <t>Producteur</t>
  </si>
  <si>
    <t>Part coproducteur</t>
  </si>
  <si>
    <t>Part antenne</t>
  </si>
  <si>
    <t xml:space="preserve">France 2 </t>
  </si>
  <si>
    <t>LA MENACE</t>
  </si>
  <si>
    <t>LES PROMESSES</t>
  </si>
  <si>
    <t>LE MARCHAND DE SABLE</t>
  </si>
  <si>
    <t>L'ADIEU AU MONDE</t>
  </si>
  <si>
    <t>TROPIQUE DE LA VIOLENCE</t>
  </si>
  <si>
    <t>KOMPROMAT</t>
  </si>
  <si>
    <t>EN ATTENDANT BOJANGLES</t>
  </si>
  <si>
    <t>TOUT S'EST BIEN PASSE</t>
  </si>
  <si>
    <t>LA PETITE BANDE</t>
  </si>
  <si>
    <t>MA MERE VOUS ADORE (LE FAN)</t>
  </si>
  <si>
    <t>LES JEUNES AMANTS</t>
  </si>
  <si>
    <t>COULEURS DE L'INCENDIE</t>
  </si>
  <si>
    <t>LES FANTASMES</t>
  </si>
  <si>
    <t>ETRE EN MOUVEMENT</t>
  </si>
  <si>
    <t>LES CHOSES HUMAINES</t>
  </si>
  <si>
    <t>UNE FEMME DU MONDE</t>
  </si>
  <si>
    <t>POUR LA FRANCE</t>
  </si>
  <si>
    <t>ENVOLE-MOI</t>
  </si>
  <si>
    <t>LES FEMMES DU SQUARE</t>
  </si>
  <si>
    <t>LES OLYMPIADES</t>
  </si>
  <si>
    <t>ROBUSTE</t>
  </si>
  <si>
    <t>MES TRES CHERS ENFANTS</t>
  </si>
  <si>
    <t>NORMALE</t>
  </si>
  <si>
    <t>TEMPETE</t>
  </si>
  <si>
    <t>EN CORPS</t>
  </si>
  <si>
    <t>JULIA</t>
  </si>
  <si>
    <t>LE TEMPS D'AIMER</t>
  </si>
  <si>
    <t>IL S'APPELLE NAEL</t>
  </si>
  <si>
    <t>OMAR LA FRAISE</t>
  </si>
  <si>
    <t>ECOLE A VENDRE</t>
  </si>
  <si>
    <t>MON CHAT</t>
  </si>
  <si>
    <t>LE PROCESSUS DE PAIX</t>
  </si>
  <si>
    <t>HOURIA</t>
  </si>
  <si>
    <t>RUE DES DAMES</t>
  </si>
  <si>
    <t>LES FILMS DES TOURNELLES</t>
  </si>
  <si>
    <t>24 25 FILMS</t>
  </si>
  <si>
    <t>BARNEY PRODUCTION</t>
  </si>
  <si>
    <t>MADISON FILMS</t>
  </si>
  <si>
    <t>WINDY PRODUCTIONS</t>
  </si>
  <si>
    <t>SUPER 8 PRODUCTION</t>
  </si>
  <si>
    <t xml:space="preserve">CURIOSA FILMS / JPG FILMS </t>
  </si>
  <si>
    <t>MANDARIN PRODUCTION</t>
  </si>
  <si>
    <t>LES FILMS DU KIOSQUE</t>
  </si>
  <si>
    <t>LES FILMS PELLEAS</t>
  </si>
  <si>
    <t>SAME PLAYER / GAUMONT</t>
  </si>
  <si>
    <t>EX NIHILO / KARE PRODUCTIOINS</t>
  </si>
  <si>
    <t>GAUMONT</t>
  </si>
  <si>
    <t>MANDARIN PRODUCTION / GAUMONT</t>
  </si>
  <si>
    <t>NOVOPROD / NOVOPROD CINEMA</t>
  </si>
  <si>
    <t>CURIOSA FILMS / FILMS SOUS INFLUENCE</t>
  </si>
  <si>
    <t>DOMINO FILMS</t>
  </si>
  <si>
    <t>MIZAR FILMS</t>
  </si>
  <si>
    <t>CHAPTER 2</t>
  </si>
  <si>
    <t>PAGE 114</t>
  </si>
  <si>
    <t>DHARAMSALA</t>
  </si>
  <si>
    <t>LES FILMS DU 24</t>
  </si>
  <si>
    <t>HAUT ET COURT</t>
  </si>
  <si>
    <t>NOLITA CINEMA</t>
  </si>
  <si>
    <t>MOVE MOVIE/CE QUI ME MEUT MOTION PICTURES</t>
  </si>
  <si>
    <t>WY PRODUCTIONS</t>
  </si>
  <si>
    <t>LES FILMS PELLEAS / LES FILMS DU BELIER</t>
  </si>
  <si>
    <t>MOANA FILMS</t>
  </si>
  <si>
    <t>CHI-FOU-MI PRODUCTIONS / ICONOCLAST FILMS</t>
  </si>
  <si>
    <t>FRANKLIN FILMS</t>
  </si>
  <si>
    <t>CINEFRANCE</t>
  </si>
  <si>
    <t>THE INK CONNECTION / HIGH SEA PRODUCTION</t>
  </si>
  <si>
    <t>LA RUMEUR FILME</t>
  </si>
  <si>
    <t>KUNG-FU ZOHRA</t>
  </si>
  <si>
    <t>France 3</t>
  </si>
  <si>
    <t>16 ANS</t>
  </si>
  <si>
    <t>A NOS AGES</t>
  </si>
  <si>
    <t>CE2</t>
  </si>
  <si>
    <t>CHOEUR DE ROCKERS</t>
  </si>
  <si>
    <t>ERNEST ET CELESTINE, LE VOYAGE EN CHARABIE</t>
  </si>
  <si>
    <t>FRAGILE</t>
  </si>
  <si>
    <t>GOLIATH</t>
  </si>
  <si>
    <t>LA BRIGADE</t>
  </si>
  <si>
    <t>LA FRACTURE</t>
  </si>
  <si>
    <t>LA PLUS PRECIEUSE DES MARCHANDISES</t>
  </si>
  <si>
    <t>LE DEHANCHE D'ELVIS</t>
  </si>
  <si>
    <t>LE PETIT PIAF</t>
  </si>
  <si>
    <t>LE TEMPS DES SECRETS</t>
  </si>
  <si>
    <t>LE TEST</t>
  </si>
  <si>
    <t>L'EVENEMENT</t>
  </si>
  <si>
    <t>LINDA VEUT DU POULET</t>
  </si>
  <si>
    <t>MARS EXPRESS</t>
  </si>
  <si>
    <t>MURDER PARTY</t>
  </si>
  <si>
    <t>ON EST FAIT POUR S'ENTENDRE</t>
  </si>
  <si>
    <t>ON SOURIT POUR LA PHOTO</t>
  </si>
  <si>
    <t>PERMIS DE CONSTRUIRE</t>
  </si>
  <si>
    <t>PETITE MAMAN</t>
  </si>
  <si>
    <t>PLAC.E.E.S.</t>
  </si>
  <si>
    <t xml:space="preserve">PORTRAIT D'UNE JEUNE FILLE QUI VA BIEN </t>
  </si>
  <si>
    <t>ROSA</t>
  </si>
  <si>
    <t>STRIPTEASE INTEGRAL</t>
  </si>
  <si>
    <t>TWIST A BAMAKO</t>
  </si>
  <si>
    <t>UN AUTRE MONDE (ex: POUR LE MEILLEUR ET POUR LE PIRE)</t>
  </si>
  <si>
    <t>UN PETIT FRERE</t>
  </si>
  <si>
    <t>FIN AOUT PRODUCTIONS</t>
  </si>
  <si>
    <t>ARENA FILMS</t>
  </si>
  <si>
    <t>FOLIVARI</t>
  </si>
  <si>
    <t>UNITE</t>
  </si>
  <si>
    <t>A SINGLE MAN PRODUCTIONS</t>
  </si>
  <si>
    <t>ODYSSEE PICTURES</t>
  </si>
  <si>
    <t>CHAZ PRODUCTIONS</t>
  </si>
  <si>
    <t>EX NIHILO</t>
  </si>
  <si>
    <t>ADNP (QUAD FILMS)</t>
  </si>
  <si>
    <t>M.E.S. PRODUCTIONS</t>
  </si>
  <si>
    <t>LIONCEAUX FILMS</t>
  </si>
  <si>
    <t>RECTANGLE PRODUCTIONS</t>
  </si>
  <si>
    <t>DOLCE VITA PRODUCTION</t>
  </si>
  <si>
    <t>EVERYBODY ON DECK</t>
  </si>
  <si>
    <t>KAZAK PRODUCTIONS</t>
  </si>
  <si>
    <t>JERICO FILMS</t>
  </si>
  <si>
    <t>RADAR FILMS</t>
  </si>
  <si>
    <t>MARVELOUS PRODUCTIONS</t>
  </si>
  <si>
    <t>LILIES FILMS</t>
  </si>
  <si>
    <t>ALBERTINE PRODUCTIONS</t>
  </si>
  <si>
    <t>CURIOSA FILMS</t>
  </si>
  <si>
    <t>SILEX</t>
  </si>
  <si>
    <t>LE BUREAU FILMS</t>
  </si>
  <si>
    <t>AGAT FILMS</t>
  </si>
  <si>
    <t>NORD-OUEST FILMS</t>
  </si>
  <si>
    <t>BLUE MONDAY PRODUCTIONS</t>
  </si>
  <si>
    <t>TF1</t>
  </si>
  <si>
    <t>BARBAQUE</t>
  </si>
  <si>
    <t>JACK MIMOUN</t>
  </si>
  <si>
    <t>LA CLASSE INTERNATIONALE</t>
  </si>
  <si>
    <t>LARGO WINCH 3</t>
  </si>
  <si>
    <t>LES VEDETTES</t>
  </si>
  <si>
    <t>LUI</t>
  </si>
  <si>
    <t>MASCARADE</t>
  </si>
  <si>
    <t>MDR - MAISON DE RETRAITE</t>
  </si>
  <si>
    <t>NOTRE DAME BRULE</t>
  </si>
  <si>
    <t>QU'EST-CE QU'ON A TOUS FAIT AU BON DIEU ?</t>
  </si>
  <si>
    <t>RETRIBUTION</t>
  </si>
  <si>
    <t>SUPER HEROS MALGRE LUI</t>
  </si>
  <si>
    <t>TITI L'EXTRA-TERRESTRE</t>
  </si>
  <si>
    <t>CINEFRANCE STUDIOS</t>
  </si>
  <si>
    <t>MANDARIN ET COMPAGNIE
PATHE FILMS</t>
  </si>
  <si>
    <t>PAN EUROPEENNE</t>
  </si>
  <si>
    <t>LEGENDE FILMS
GAUMONT</t>
  </si>
  <si>
    <t>TRESOR FILMS</t>
  </si>
  <si>
    <t>MY FAMILY</t>
  </si>
  <si>
    <t>PATHE FILMS</t>
  </si>
  <si>
    <t>LES FILMS DU PREMIER
LES FILMS DU 24</t>
  </si>
  <si>
    <t>STUDIOCANAL</t>
  </si>
  <si>
    <t>CINEFRANCE STUDIOS
BAF PROD</t>
  </si>
  <si>
    <t>LUC BESSON PRODUCTION</t>
  </si>
  <si>
    <t>TMC</t>
  </si>
  <si>
    <t>ALIBI.COM 2</t>
  </si>
  <si>
    <t>AXEL FILMS PRODUCTION
BAF PROD</t>
  </si>
  <si>
    <t>C'EST QUOI CE PAPY ?!</t>
  </si>
  <si>
    <t>JUSTE CIEL !</t>
  </si>
  <si>
    <t>LE TRESOR DU PETIT NICOLAS</t>
  </si>
  <si>
    <t>LES BODINS AU PAYS DU SOURIRE</t>
  </si>
  <si>
    <t>LES TROIS MOUSQUETAIRES / PARTIE 1</t>
  </si>
  <si>
    <t>LES TROIS MOUSQUETAIRES / PARTIE 2</t>
  </si>
  <si>
    <t>MINCE ALORS ! LA RECHUTE</t>
  </si>
  <si>
    <t>MIRACULOUS</t>
  </si>
  <si>
    <t>SI ON CHANTAIT ?</t>
  </si>
  <si>
    <t>BONNE PIOCHE</t>
  </si>
  <si>
    <t>LES FILMS SUR MESURE</t>
  </si>
  <si>
    <t>GALATEE FILMS / MAI JUIN PRODUCTIONS</t>
  </si>
  <si>
    <t>CHEYENNE PRODUCTIONS</t>
  </si>
  <si>
    <t>PATHE FILMS / CHAPTER 2</t>
  </si>
  <si>
    <t>THELMA FILMS / MON VOISIN PRODUCTIONS</t>
  </si>
  <si>
    <t>ON ENTERTAINMENT</t>
  </si>
  <si>
    <t>CINE NOMINE / SND</t>
  </si>
  <si>
    <t>C'EST QUOI CE PAPY</t>
  </si>
  <si>
    <t>ENVOLE MOI</t>
  </si>
  <si>
    <t>MINCE ALORS 2</t>
  </si>
  <si>
    <t>SI ON CHANTAIT</t>
  </si>
  <si>
    <t>CURIOSA</t>
  </si>
  <si>
    <t>SND / CINE NOMINE</t>
  </si>
  <si>
    <t>ALORS ON DANSE</t>
  </si>
  <si>
    <t>Michèle Laroque</t>
  </si>
  <si>
    <t>François Favrat</t>
  </si>
  <si>
    <t>ASTERIX ET OBELIX ET L'EMPIRE DU MILIEU</t>
  </si>
  <si>
    <t>AU BORD DU MONDE</t>
  </si>
  <si>
    <t>BONTE DIVINE !</t>
  </si>
  <si>
    <t>CHICKENHARE</t>
  </si>
  <si>
    <t>CŒURS VAILLANTS</t>
  </si>
  <si>
    <t>DANS UN MONDE IDEAL</t>
  </si>
  <si>
    <t>DE GRANDES ESPERANCES</t>
  </si>
  <si>
    <t>DISCO BOY</t>
  </si>
  <si>
    <t>ECOLE DE L'AIR</t>
  </si>
  <si>
    <t>EN ROUE LIBRE</t>
  </si>
  <si>
    <t>ENTRE LA VIE ET LA MORT</t>
  </si>
  <si>
    <t>ENTRE LES VAGUES</t>
  </si>
  <si>
    <t>FUNNY BIRDS</t>
  </si>
  <si>
    <t>ILS DESERTENT</t>
  </si>
  <si>
    <t>KANUN</t>
  </si>
  <si>
    <t>LA CHAMBRE DE JEAN  (ex FEU !)</t>
  </si>
  <si>
    <t>LA CROISADE</t>
  </si>
  <si>
    <t>LA GRANDE MAGIE</t>
  </si>
  <si>
    <t>LA MONTAGNE</t>
  </si>
  <si>
    <t>Pierre Salvadori</t>
  </si>
  <si>
    <t>LA REVANCHE DES CREVETTES PAILLETEES</t>
  </si>
  <si>
    <t>LA TOUR D'ASSITAN</t>
  </si>
  <si>
    <t>LA VRAIE FAMILLE</t>
  </si>
  <si>
    <t>Fabien Gorgeart</t>
  </si>
  <si>
    <t>L'ADIEU AU MONDE ?</t>
  </si>
  <si>
    <t>LE MONDE D'HIER</t>
  </si>
  <si>
    <t>LE NOUVEAU JOUET</t>
  </si>
  <si>
    <t>LE PRIX DU PASSAGE</t>
  </si>
  <si>
    <t>LE TORRENT</t>
  </si>
  <si>
    <t>LES AMOURS D'ANAIS</t>
  </si>
  <si>
    <t>LES CONTES DU HERISSON</t>
  </si>
  <si>
    <t>Julien Rambaldi</t>
  </si>
  <si>
    <t>LES HARKIS</t>
  </si>
  <si>
    <t>LES INTRANQUILLES</t>
  </si>
  <si>
    <t>LES PASSAGERS DE LA NUIT</t>
  </si>
  <si>
    <t>LES PIEDS SUR TERRE</t>
  </si>
  <si>
    <t>LES TROIS MOUSQUETAIRES - D'ARTAGNAN</t>
  </si>
  <si>
    <t>LES TROIS MOUSQUETAIRES - MILADY</t>
  </si>
  <si>
    <t>L'ETABLI</t>
  </si>
  <si>
    <t xml:space="preserve">L'EVENEMENT </t>
  </si>
  <si>
    <t>L'ORIGINE DU MAL</t>
  </si>
  <si>
    <t>MA MERE VOUS ADORE (EX : LE FAN)</t>
  </si>
  <si>
    <t>Philippe Guillard</t>
  </si>
  <si>
    <t>MAIGRET ET LA JEUNE MORTE</t>
  </si>
  <si>
    <t>MASTEMAH</t>
  </si>
  <si>
    <t>MES FRERES, ET MOI</t>
  </si>
  <si>
    <t>MES VIES (futur JULIA)</t>
  </si>
  <si>
    <t>MINCE ALORS ! LA RECHUTE.</t>
  </si>
  <si>
    <t>NORA</t>
  </si>
  <si>
    <t>NOS CEREMONIES</t>
  </si>
  <si>
    <t>Pascal Elbé</t>
  </si>
  <si>
    <t>ORANGES SANGUINES (ex: L'HUILE SUR LE FEU)</t>
  </si>
  <si>
    <t>Jean-Christophe Meurisse</t>
  </si>
  <si>
    <t>Eric Fraticelli</t>
  </si>
  <si>
    <t>PLANCHA</t>
  </si>
  <si>
    <t>PORTRAIT D'UNE JEUNE FILLE QUI VA BIEN</t>
  </si>
  <si>
    <t>POUR LA France</t>
  </si>
  <si>
    <t>QUAND TU SERAS GRAND</t>
  </si>
  <si>
    <t>RASCALS</t>
  </si>
  <si>
    <t>ROBOT DREAMS</t>
  </si>
  <si>
    <t>ROYA (futur LES SURVIVANTS)</t>
  </si>
  <si>
    <t>RROU</t>
  </si>
  <si>
    <t>SAINT OMER</t>
  </si>
  <si>
    <t>SKY HIGH (aka HASTA EL CIELO)</t>
  </si>
  <si>
    <t>STELLA EST AMOUREUSE</t>
  </si>
  <si>
    <t>SUPER-HEROS MALGRE LUI</t>
  </si>
  <si>
    <t>THE STARS AT NOON</t>
  </si>
  <si>
    <t>TOM</t>
  </si>
  <si>
    <t>TORI ET LOKITA</t>
  </si>
  <si>
    <t>TOUT LE MONDE AIME JEANNE</t>
  </si>
  <si>
    <t>TRALALA</t>
  </si>
  <si>
    <t>TRIANGLE OF SADNESS</t>
  </si>
  <si>
    <t>TROMPERIE (ex : EN QUARANTAINE)</t>
  </si>
  <si>
    <t>TROPIQUES</t>
  </si>
  <si>
    <t>TU NE TUERAS PLUS</t>
  </si>
  <si>
    <t>UN DEJEUNER D'AMIS</t>
  </si>
  <si>
    <t>UN HOMME HEUREUX</t>
  </si>
  <si>
    <t>UNE HISTOIRE D'AMOUR</t>
  </si>
  <si>
    <t>UNE MERE</t>
  </si>
  <si>
    <t>X (peut-être à venir : LES JEUNES FILLES A LA PEAU BLANCHE DANS LA NUIT)</t>
  </si>
  <si>
    <t>SOYOUZ FILMS</t>
  </si>
  <si>
    <t>TRESOR FILMS / PATHE FILMS</t>
  </si>
  <si>
    <t>RECTANGLE</t>
  </si>
  <si>
    <t>AURORA FILMS / LOCAL FILMS</t>
  </si>
  <si>
    <t>OCTOPOLIS</t>
  </si>
  <si>
    <t>LES FILMS DU CAP</t>
  </si>
  <si>
    <t>CHAPKA FILMS</t>
  </si>
  <si>
    <t>SESAME FILMS</t>
  </si>
  <si>
    <t>FILMS GRAND HUIT</t>
  </si>
  <si>
    <t>LES FILMS DE PIERRE</t>
  </si>
  <si>
    <t>CE QUI ME MEUT MOTION PICTURES</t>
  </si>
  <si>
    <t>THE FILM / ANOMALIE FILMS</t>
  </si>
  <si>
    <t>NOODLES PRODUCTION</t>
  </si>
  <si>
    <t>CHEYENNE FEDERATION / RG FILMS</t>
  </si>
  <si>
    <t>SINGLE MAN PRODUCTIONS</t>
  </si>
  <si>
    <t>HIGH SEA PRODUCTION / THE INK CONNECTION</t>
  </si>
  <si>
    <t>EASY TIGER</t>
  </si>
  <si>
    <t>CHEYENNE FEDERATION</t>
  </si>
  <si>
    <t>WHY NOT PRODUCTIONS</t>
  </si>
  <si>
    <t>LES FILMS DU POISSON</t>
  </si>
  <si>
    <t>CHRISTMAS IN JULY</t>
  </si>
  <si>
    <t>LFP-LES FILMS PELLEAS</t>
  </si>
  <si>
    <t>LES IMPRODUCTIBLES / KALY PRODUCTIONS</t>
  </si>
  <si>
    <t>LES FILMS DU WORSO / UNITE DE PRODUCTION</t>
  </si>
  <si>
    <t>DEUXIEME LIGNE FILMS</t>
  </si>
  <si>
    <t>ESKWAD</t>
  </si>
  <si>
    <t>M.E.S PRODUCTIONS / GAUMONT</t>
  </si>
  <si>
    <t>TS PRODUCTIONS</t>
  </si>
  <si>
    <t>LIONCEAU FILMS</t>
  </si>
  <si>
    <t>MOVE MOVIE</t>
  </si>
  <si>
    <t>LFP-LES FILMS PELLEAS / ANNEE ZERO</t>
  </si>
  <si>
    <t>PARMI LES LUCIOLES</t>
  </si>
  <si>
    <t>ISKIQLAL FILMS</t>
  </si>
  <si>
    <t>KG PRODUCTIONS</t>
  </si>
  <si>
    <t>EX NIHILO / KARE PRODUCTIONS</t>
  </si>
  <si>
    <t>KARE PRODUCTIONS</t>
  </si>
  <si>
    <t>AVENUE B PRODUCTIONS</t>
  </si>
  <si>
    <t>F FOR FILMS / CINEA</t>
  </si>
  <si>
    <t>LA COMPANY DE LA SEINE / COMIC STRIP PRODUCTION</t>
  </si>
  <si>
    <t>SBS PRODUCTIONS</t>
  </si>
  <si>
    <t>JERICO FILMS / PÈRE ET FILMS</t>
  </si>
  <si>
    <t>MAMMA ROMAN / RECTANGLE PRODUCTIONS</t>
  </si>
  <si>
    <t>SAME PLAYER</t>
  </si>
  <si>
    <t>CURIOSA FILMS / E.D.I FILMS</t>
  </si>
  <si>
    <t>SPADE</t>
  </si>
  <si>
    <t>NOODLES PRODUCTION / LES FILMS DU WORSO</t>
  </si>
  <si>
    <t>BAXTER FILMS / LES FILMS VELVET</t>
  </si>
  <si>
    <t>MC4</t>
  </si>
  <si>
    <t>SRAB FILMS</t>
  </si>
  <si>
    <t>CINE NOMINE / SOCIETE NOUVELLE DE DISTRIBUTION</t>
  </si>
  <si>
    <t>PLAYTIME</t>
  </si>
  <si>
    <t>L'ATELIER DE PRODUCTION</t>
  </si>
  <si>
    <t>LE BUREAU FILMS / CHEZ GEORGES PRODUCTIONS</t>
  </si>
  <si>
    <t>CINEFRANCE STUDIOS / BAF PROD</t>
  </si>
  <si>
    <t>THE FRENCH CONNECTION</t>
  </si>
  <si>
    <t>RHAMSA PRODUCTIONS</t>
  </si>
  <si>
    <t>ARCHIPEL 35</t>
  </si>
  <si>
    <t>LES FILMS DU WORSO</t>
  </si>
  <si>
    <t>COPRODUCTION OFFICE</t>
  </si>
  <si>
    <t>REZO PRODUCTIONS</t>
  </si>
  <si>
    <t>FIRELIGHT</t>
  </si>
  <si>
    <t>ACME FILMS / FUL DAWA PRODUCTION</t>
  </si>
  <si>
    <t>INCOGNITA FILMS / TRIPODE PRODUCTIONS</t>
  </si>
  <si>
    <t>A L'OMBRE DES FILLES</t>
  </si>
  <si>
    <t>ETIENNE COMAR</t>
  </si>
  <si>
    <t>ROBIN SYKES</t>
  </si>
  <si>
    <t>EDOUARD BAER</t>
  </si>
  <si>
    <t>AFTER BLUE</t>
  </si>
  <si>
    <t>BERTRAND MANDICO</t>
  </si>
  <si>
    <t>MICHELE LAROQUE</t>
  </si>
  <si>
    <t>FRANCOIS FAVRAT</t>
  </si>
  <si>
    <t>GASPAR NOE</t>
  </si>
  <si>
    <t>AZURO</t>
  </si>
  <si>
    <t>MATHIEU ROZE</t>
  </si>
  <si>
    <t>FABRICE EBOUE</t>
  </si>
  <si>
    <t>BONTE DIVINE</t>
  </si>
  <si>
    <t>LAURENT TIRARD</t>
  </si>
  <si>
    <t>BOY FROM HEAVEN</t>
  </si>
  <si>
    <t>TARIK SALEH</t>
  </si>
  <si>
    <t>BLANDINE LENOIR</t>
  </si>
  <si>
    <t>EMMANUEL MARRE</t>
  </si>
  <si>
    <t>JACQUES DOILLON</t>
  </si>
  <si>
    <t>C'EST QUOI CE PAPY ?</t>
  </si>
  <si>
    <t>GABRIEL JULIN LAFERRIERE</t>
  </si>
  <si>
    <t>COEURS VAILLANTS</t>
  </si>
  <si>
    <t>MONA ACHACHE</t>
  </si>
  <si>
    <t>EMILIE FRECHE</t>
  </si>
  <si>
    <t>DIEU EST UNE FEMME</t>
  </si>
  <si>
    <t>ANDRES PEYRON</t>
  </si>
  <si>
    <t>REGIS ROINSARD</t>
  </si>
  <si>
    <t>CEDRIC KLAPISH</t>
  </si>
  <si>
    <t>EN DECALAGE</t>
  </si>
  <si>
    <t>JUANJO GIMENEZ</t>
  </si>
  <si>
    <t>EN QUARANTAINE (TROMPERIE)</t>
  </si>
  <si>
    <t>ARNAUD DESPLECHIN</t>
  </si>
  <si>
    <t>ANAIS VOLPE</t>
  </si>
  <si>
    <t>ERIC GRAVEL</t>
  </si>
  <si>
    <t>EMMA BENESTAN</t>
  </si>
  <si>
    <t>FREDERIC TELLIER</t>
  </si>
  <si>
    <t>MOUNIA MEDDOUR</t>
  </si>
  <si>
    <t>INEXORABLE</t>
  </si>
  <si>
    <t>FABRICE DU WELZ</t>
  </si>
  <si>
    <t>IRREDUCTIBLE</t>
  </si>
  <si>
    <t>JEROME COMMANDEUR</t>
  </si>
  <si>
    <t xml:space="preserve">KANUN  </t>
  </si>
  <si>
    <t>JEREMIE GUEZ</t>
  </si>
  <si>
    <t>KING</t>
  </si>
  <si>
    <t>DAVID MOREAU</t>
  </si>
  <si>
    <t>JEROME SALLE</t>
  </si>
  <si>
    <t>KUNG FU ZOHRA</t>
  </si>
  <si>
    <t>MABROUK EL MECHRI</t>
  </si>
  <si>
    <t>LA ABUELA</t>
  </si>
  <si>
    <t>PACO PLAZA</t>
  </si>
  <si>
    <t>CLAIRE DENIS</t>
  </si>
  <si>
    <t>CATHERINE CORSINI</t>
  </si>
  <si>
    <t>NOEMIE LVOVOSKY</t>
  </si>
  <si>
    <t>LA LIGNE</t>
  </si>
  <si>
    <t>URSULA MEIER</t>
  </si>
  <si>
    <t>PHILIPPE LE GUAY</t>
  </si>
  <si>
    <t>THOMAS SALVADOR</t>
  </si>
  <si>
    <t>PIERRE SALVADORI</t>
  </si>
  <si>
    <t>LA PLACE D'UNE AUTRE</t>
  </si>
  <si>
    <t>AURELIA GEORGES</t>
  </si>
  <si>
    <t>FABIEN GORGEART</t>
  </si>
  <si>
    <t>BERNARD HENRY LEVY</t>
  </si>
  <si>
    <t>L'AMOUR C'EST MIEUX QUE LA VIE</t>
  </si>
  <si>
    <t>CLAUDE LELOUCH</t>
  </si>
  <si>
    <t>STEVE ACHIEPO</t>
  </si>
  <si>
    <t>DIATSEME</t>
  </si>
  <si>
    <t>ANNE LE NY</t>
  </si>
  <si>
    <t>ALBERT SERRA</t>
  </si>
  <si>
    <t>CHARLINE BOURGEOIS-TAQUET</t>
  </si>
  <si>
    <t>LES BRAVES</t>
  </si>
  <si>
    <t>SEBASTIEN BETBEDER</t>
  </si>
  <si>
    <t>LES CHAUSSURES ITALIENNES</t>
  </si>
  <si>
    <t>JULIE BERTUCCELLI</t>
  </si>
  <si>
    <t>YVAN ATTAL</t>
  </si>
  <si>
    <t>LES CINQ DIABLES</t>
  </si>
  <si>
    <t>LEA MYSIUS</t>
  </si>
  <si>
    <t>LES COULEURS DE L'INCENDIE</t>
  </si>
  <si>
    <t>CLOVIS CORNILLAC</t>
  </si>
  <si>
    <t xml:space="preserve"> DAVID et STEPHANE FOENKINOS</t>
  </si>
  <si>
    <t>JULIEN RAMBALDI</t>
  </si>
  <si>
    <t>JOACHIM LAFOSSE</t>
  </si>
  <si>
    <t>LES JEUNES FILLES A LA PEAU BLANCHE DANS LA NUIT</t>
  </si>
  <si>
    <t>PATRICIA MASUY</t>
  </si>
  <si>
    <t>JACQUES AUDIARD</t>
  </si>
  <si>
    <t>MIKHAEL HERS</t>
  </si>
  <si>
    <t>ANDRE TECHINE</t>
  </si>
  <si>
    <t>LES SURVIVANTS (ou ROYA)</t>
  </si>
  <si>
    <t>GUILLAUME RENUSSEAU</t>
  </si>
  <si>
    <t>LES TUCHE 4</t>
  </si>
  <si>
    <t>OLIVIER BAROUX</t>
  </si>
  <si>
    <t>AUDREY DIWAN</t>
  </si>
  <si>
    <t>L'HOMME AUX 1000 VISAGES</t>
  </si>
  <si>
    <t>SONIA KROLUND</t>
  </si>
  <si>
    <t>L'INNOCENT</t>
  </si>
  <si>
    <t>L'OMBRE DU CARAVAGE</t>
  </si>
  <si>
    <t>MICHELE PLACIDO</t>
  </si>
  <si>
    <t>SEBASTIEN MARNIER</t>
  </si>
  <si>
    <t>GUILLAUME CANET</t>
  </si>
  <si>
    <t>LYNX</t>
  </si>
  <si>
    <t>LAURENT GESLIN</t>
  </si>
  <si>
    <t>PHILIPPE GUILLARD</t>
  </si>
  <si>
    <t>PATRICE LECONTE</t>
  </si>
  <si>
    <t>JEREMIE PERIN</t>
  </si>
  <si>
    <t>DIDIER DAARWIN</t>
  </si>
  <si>
    <t>MATIN CALME ! 2e Fen</t>
  </si>
  <si>
    <t>DENIS DERCOURT</t>
  </si>
  <si>
    <t>MATIN CALME ! 3e Fen</t>
  </si>
  <si>
    <t>MES FRERES ET MOI</t>
  </si>
  <si>
    <t>YOHAN MANCA</t>
  </si>
  <si>
    <t>CHARLOTTE DE TURCKHEIM</t>
  </si>
  <si>
    <t>NICOLAS PLESKOV</t>
  </si>
  <si>
    <t>MY SON</t>
  </si>
  <si>
    <t>CHRISTIAN CARION</t>
  </si>
  <si>
    <t>MYSTERE</t>
  </si>
  <si>
    <t>DENIS IMBERT</t>
  </si>
  <si>
    <t>HAFSIA HERZI</t>
  </si>
  <si>
    <t>SIMON RIETH</t>
  </si>
  <si>
    <t>NOTTURNO - NOCTURNE</t>
  </si>
  <si>
    <t>GIANFRANCO ROSI</t>
  </si>
  <si>
    <t>PASCAL ELBE</t>
  </si>
  <si>
    <t>FRANCOIS UZAN</t>
  </si>
  <si>
    <t>JEAN-CHRISTOPHE MEURISSE</t>
  </si>
  <si>
    <t>CELINE SCIAMMA</t>
  </si>
  <si>
    <t>PETITE SOLANGE</t>
  </si>
  <si>
    <t>AXELLE ROPERT</t>
  </si>
  <si>
    <t>SANDRINE KIBERLAIN</t>
  </si>
  <si>
    <t>JIMMY LAPORAL TRESOR</t>
  </si>
  <si>
    <t>CONSTANCE MEYER</t>
  </si>
  <si>
    <t>AURELIE SAADA</t>
  </si>
  <si>
    <t>GUILLAUME MAIDATCHEVSKY</t>
  </si>
  <si>
    <t>RUMBA LA VIE</t>
  </si>
  <si>
    <t>FRANCK DUBOSC</t>
  </si>
  <si>
    <t>ALICE DIOP</t>
  </si>
  <si>
    <t>SAULES AVEUGLES ET FEMME ENDORMIE</t>
  </si>
  <si>
    <t>PIERRE FOLDES</t>
  </si>
  <si>
    <t>SENTINELLE SUD</t>
  </si>
  <si>
    <t>MATHIEU GERAULT</t>
  </si>
  <si>
    <t>FABRICE MARUCA</t>
  </si>
  <si>
    <t>SKY HIGH akA HASTA EL CIELO</t>
  </si>
  <si>
    <t>DANIEL CALPARSORO</t>
  </si>
  <si>
    <t>STARS AT NOON</t>
  </si>
  <si>
    <t>PHILIPPE LACHEAU</t>
  </si>
  <si>
    <t>SUR L'ADAMANT</t>
  </si>
  <si>
    <t>NICOLAS PHILIBERT</t>
  </si>
  <si>
    <t>SUR MA TERRE (V12-4)</t>
  </si>
  <si>
    <t>MARC GIBAJA</t>
  </si>
  <si>
    <t>SUZANNA ANDLER</t>
  </si>
  <si>
    <t>BENOIT JACQUOT</t>
  </si>
  <si>
    <t>TITANE</t>
  </si>
  <si>
    <t>JULIE DUCOURNAU</t>
  </si>
  <si>
    <t>FABIENNE BERTHAUD</t>
  </si>
  <si>
    <t>CELINE DEVAUX</t>
  </si>
  <si>
    <t>FRANCOIS OZON</t>
  </si>
  <si>
    <t>ARNAUD et JEAN-MARIE LARRIEU</t>
  </si>
  <si>
    <t>RUBEN OSTLUND</t>
  </si>
  <si>
    <t>MICHEL OCELOT</t>
  </si>
  <si>
    <t>MANUEL SCHAPIRA</t>
  </si>
  <si>
    <t>UN HIVER EN ÉTÉ</t>
  </si>
  <si>
    <t>LAETITIA MASSON</t>
  </si>
  <si>
    <t>LEONOR SERRAILLE</t>
  </si>
  <si>
    <t>MANEKI FILMS / FULL HOUSE</t>
  </si>
  <si>
    <t>2425 FILMS</t>
  </si>
  <si>
    <t>ECCE FILMS</t>
  </si>
  <si>
    <t xml:space="preserve">SOYOUZ FILMS  </t>
  </si>
  <si>
    <t>TABO TABO FILMS</t>
  </si>
  <si>
    <t>MEMENTO</t>
  </si>
  <si>
    <t>AURORA FILMS/LOCAL FILMS</t>
  </si>
  <si>
    <t>KIDAM</t>
  </si>
  <si>
    <t>UPSIDE FILM</t>
  </si>
  <si>
    <t>JPG et CURIOSA</t>
  </si>
  <si>
    <t>CE QUI ME MEUT</t>
  </si>
  <si>
    <t>MANNY FILMS</t>
  </si>
  <si>
    <t>NOODLES PRODUCTIONS</t>
  </si>
  <si>
    <t>UNITE DE PRODUCTION</t>
  </si>
  <si>
    <t>NOVOPROD</t>
  </si>
  <si>
    <t>LABYRINTHE FILMS</t>
  </si>
  <si>
    <t>HIGH SEA PRODUCTIONS</t>
  </si>
  <si>
    <t>LES FILMS DU PRINTEMPS-EASY TIGER</t>
  </si>
  <si>
    <t>THE JOKERS</t>
  </si>
  <si>
    <t>SND</t>
  </si>
  <si>
    <t>MANEKI FILMS - FULL HOUSE</t>
  </si>
  <si>
    <t>31 JUIN FILMS</t>
  </si>
  <si>
    <t>2ème LIGNE et INENARRABLE</t>
  </si>
  <si>
    <t>LES FILMS DU LENDEMAIN</t>
  </si>
  <si>
    <t>LES FILMS 13</t>
  </si>
  <si>
    <t>QUAD FILMS</t>
  </si>
  <si>
    <t>BARNEY PRODUCTION/THE JOKERS</t>
  </si>
  <si>
    <t>FIN AOUT</t>
  </si>
  <si>
    <t>IDEAL AUDIENCE</t>
  </si>
  <si>
    <t>ENVIE DE TEMPETE</t>
  </si>
  <si>
    <t>GROUPE DEUX</t>
  </si>
  <si>
    <t>F COMME FILM / LES TROIS BRIGANDS PRODUCTION</t>
  </si>
  <si>
    <t>PARMI LES LUCIOLES FILMS</t>
  </si>
  <si>
    <t>MANDARIN</t>
  </si>
  <si>
    <t>AGAT FILMS / KARE PROD</t>
  </si>
  <si>
    <t>BARBARY FILMS</t>
  </si>
  <si>
    <t>BAXTER FILMS et LES FILMS VELVET</t>
  </si>
  <si>
    <t>ESKWAD et PATHE</t>
  </si>
  <si>
    <t>MACT</t>
  </si>
  <si>
    <t>AVENUE B PROD</t>
  </si>
  <si>
    <t>LES PRODUCTIONS DU TRESOR</t>
  </si>
  <si>
    <t>MC4 PRODUCTION</t>
  </si>
  <si>
    <t>MONTAUK FILMS et GAUMONT</t>
  </si>
  <si>
    <t>F COMME FILM</t>
  </si>
  <si>
    <t>COMIC STRIP et LA COMPANY</t>
  </si>
  <si>
    <t>THE FRENCH CONNECTION - RECTANGLE</t>
  </si>
  <si>
    <t>THELMA FILMS</t>
  </si>
  <si>
    <t>UNE HIRONDELLE PROD</t>
  </si>
  <si>
    <t>SBS</t>
  </si>
  <si>
    <t>OLIVIER BABINET</t>
  </si>
  <si>
    <t>LES FILMS D'ICI</t>
  </si>
  <si>
    <t>JERICO FILMS et PÈRE ET FILMS</t>
  </si>
  <si>
    <t>HOLD UP FILMS</t>
  </si>
  <si>
    <t>AURORA FILMS</t>
  </si>
  <si>
    <t>AGAT FILMS / THE JOKERS</t>
  </si>
  <si>
    <t>SILEX FILMS &amp; GERMAINE FILMS</t>
  </si>
  <si>
    <t>CINEMA DEFACTO</t>
  </si>
  <si>
    <t>CINENOMINE et SND</t>
  </si>
  <si>
    <t>ARAPROD</t>
  </si>
  <si>
    <t>PHILIPPE BOBER (COPRODUCTION OFFICE)</t>
  </si>
  <si>
    <t>NORD-OUEST</t>
  </si>
  <si>
    <t>WINDY PRODUCTION</t>
  </si>
  <si>
    <t>Louis-Julien Petit</t>
  </si>
  <si>
    <t>LE FAN (MA MERE VOUS ADORE)</t>
  </si>
  <si>
    <t>Anne le Ny</t>
  </si>
  <si>
    <t>Manuel Shapira</t>
  </si>
  <si>
    <t>CHŒUR DE ROCKERS</t>
  </si>
  <si>
    <t>INCROYABLE MAIS VRAI</t>
  </si>
  <si>
    <t>JOAN VERRA</t>
  </si>
  <si>
    <t>KING - SURCOUT COVID</t>
  </si>
  <si>
    <t>LA CHAMBRE DES MERVEILLES</t>
  </si>
  <si>
    <t xml:space="preserve">LA CLASSE INTERNATIONALE </t>
  </si>
  <si>
    <t>LA SCALA</t>
  </si>
  <si>
    <t>MAISON D'ENFANT (ex LA VIE DEVANT SOI)</t>
  </si>
  <si>
    <t>NOTRE-DAME BRULE</t>
  </si>
  <si>
    <t>PLEURER DES RIVIERES</t>
  </si>
  <si>
    <t>QU'EST-CE QU'ON A TOUS FAIT AU BON DIEU</t>
  </si>
  <si>
    <t>UNE FEMME DE NOTRE TEMPS</t>
  </si>
  <si>
    <t>VESPER SEEDS</t>
  </si>
  <si>
    <t>FIN AOUT PRODUCTION  7</t>
  </si>
  <si>
    <t>FIN AOUT PRODUCTION  8</t>
  </si>
  <si>
    <t>BONNE PIOCHE 9</t>
  </si>
  <si>
    <t>UGC OUTPUT</t>
  </si>
  <si>
    <t>THE FILM 4</t>
  </si>
  <si>
    <t>CHEYENNE FEDERATION 1</t>
  </si>
  <si>
    <t>MOANA FILMS 5</t>
  </si>
  <si>
    <t>ATELIER DE PRODUCTION 4</t>
  </si>
  <si>
    <t>247 FILMS 4</t>
  </si>
  <si>
    <t>WY PRODUCTIONS 6</t>
  </si>
  <si>
    <t>PATHE &amp; FULL HOUSE 2</t>
  </si>
  <si>
    <t>JERICHO PRODUCTIONS 4</t>
  </si>
  <si>
    <t>KALY PRODUCTIONS 2</t>
  </si>
  <si>
    <t>VENDOME PICTURES 3</t>
  </si>
  <si>
    <t>LIONCEAU FILMS 6</t>
  </si>
  <si>
    <t>24 25 PROD 4</t>
  </si>
  <si>
    <t>CURIOSA FILMS 4</t>
  </si>
  <si>
    <t>LEGENDE 8</t>
  </si>
  <si>
    <t>ALBERTINE PRODUCTIONS 6</t>
  </si>
  <si>
    <t>MY FAMILY 4</t>
  </si>
  <si>
    <t>PATHE 13</t>
  </si>
  <si>
    <t xml:space="preserve">EPITHETE 11 - EPITHETE &amp; CO </t>
  </si>
  <si>
    <t>MIZAR FILMS 2</t>
  </si>
  <si>
    <t>ALBERTINE PRODUCTIONS 7</t>
  </si>
  <si>
    <t>MOBY DICK FILMS 4</t>
  </si>
  <si>
    <t>RUMBLEFISH 1</t>
  </si>
  <si>
    <t>MDR (MAISON DE RETRAITE)</t>
  </si>
  <si>
    <t>-</t>
  </si>
  <si>
    <t>JACK MIMOUN - LES SECRETS DE VAL VERDE</t>
  </si>
  <si>
    <t>L'IMMENSITA</t>
  </si>
  <si>
    <t>MEMENTO FILMS PRODUCTION</t>
  </si>
  <si>
    <t>SOCIETE NOUVELLE DE DISTRIBUTION</t>
  </si>
  <si>
    <t>MANDARIN ET COMPAGNIE</t>
  </si>
  <si>
    <t>BA.BE PRODUCTIONS</t>
  </si>
  <si>
    <t>MACT PRODUCTIONS</t>
  </si>
  <si>
    <t>UNE HIRONDELLE PRODUCTIONS</t>
  </si>
  <si>
    <t>Œuvre EOF</t>
  </si>
  <si>
    <t>Production indépendante</t>
  </si>
  <si>
    <t>oui</t>
  </si>
  <si>
    <t>non</t>
  </si>
  <si>
    <t xml:space="preserve">LE LOUP ET LE LION </t>
  </si>
  <si>
    <t>ANGELE (futur COMPAGNONS)</t>
  </si>
  <si>
    <t>Cstar</t>
  </si>
  <si>
    <t xml:space="preserve">CAMARADE </t>
  </si>
  <si>
    <t>THE KILLING ROOM  (ex MATIN CALME)</t>
  </si>
  <si>
    <t>ADIEU PARIS (ex UN DEJEUNER D'AMIS)</t>
  </si>
  <si>
    <t>CARPE DIEM (ex RIEN A FOUTRE, ex LE MONDE N'ATTEND PAS)</t>
  </si>
  <si>
    <t>ANGELE (ex LA BEAUTE DU GESTE)</t>
  </si>
  <si>
    <t>CAMARADES  (ex ANNIE, ex ANNIE COLERE)</t>
  </si>
  <si>
    <t>FLORENCE VIGNON</t>
  </si>
  <si>
    <t>ILS DESERTENT (ex L'ECHAPEE BELLE)</t>
  </si>
  <si>
    <t>LOUIS GARREL</t>
  </si>
  <si>
    <t>LA CHAMBRE DE JEAN (ex FEU !)</t>
  </si>
  <si>
    <t>L'ADIEU AU MONDE ? (ex UNE AUTRE IDEE DE LA France)</t>
  </si>
  <si>
    <t>LE TOURMENT DES ILES (ex BORA BORA)</t>
  </si>
  <si>
    <t>CARINE TARDIEU</t>
  </si>
  <si>
    <t>AMANDA STHERS</t>
  </si>
  <si>
    <t xml:space="preserve">LES PROMESSES </t>
  </si>
  <si>
    <t>MA MERE VOUS ADORE (ex LE FAN)</t>
  </si>
  <si>
    <t>L'ORIGINE DU MAL (ex SUCCESSION)</t>
  </si>
  <si>
    <t>ORANGE SANGUINE (ex DE L'HUILE SUR LE FEU)</t>
  </si>
  <si>
    <t>TROIS CONTES (ex LE PHARAON LE BEAU LE SAUVAGE ET LA MARCHANDE)</t>
  </si>
  <si>
    <t>CECILE DUCROCQ</t>
  </si>
  <si>
    <t>CHRISTMAS IN JULY/ LES FILMS DU KIOSQUE</t>
  </si>
  <si>
    <r>
      <t xml:space="preserve">16 ANS - </t>
    </r>
    <r>
      <rPr>
        <sz val="10"/>
        <rFont val="Calibri"/>
        <family val="2"/>
        <scheme val="minor"/>
      </rPr>
      <t>SURCOUT COVID</t>
    </r>
  </si>
  <si>
    <t>RHAMSA PRODUCTIONS et MOVE MOVIE</t>
  </si>
  <si>
    <t>DOLCE VITA + MIYU</t>
  </si>
  <si>
    <t>NWAVE</t>
  </si>
  <si>
    <t>PHILIPPE LIORET</t>
  </si>
  <si>
    <t>GABRIEL JULIEN LAFFERRIERE</t>
  </si>
  <si>
    <t>DIDIER BARCELO</t>
  </si>
  <si>
    <t>THIERRY TESTON/DJEBRIL ZONGA</t>
  </si>
  <si>
    <t>QUENTIN DUPIEUX</t>
  </si>
  <si>
    <t>LAURENT LARRIVIERE</t>
  </si>
  <si>
    <t>OLIVIER TREINER</t>
  </si>
  <si>
    <t>LISA AZUELOS</t>
  </si>
  <si>
    <t>FREDERIC QUIRING</t>
  </si>
  <si>
    <t>MAXIME GOVARE/CEDRIC LE GALLO</t>
  </si>
  <si>
    <t>BRUNO CHICHE</t>
  </si>
  <si>
    <t>CHRISTOPHE BARRATIER</t>
  </si>
  <si>
    <t>EMMANUEL POULAIN ARNAUD</t>
  </si>
  <si>
    <t>JULIEN RAPPENEAU</t>
  </si>
  <si>
    <t>JONATHAN BARRE</t>
  </si>
  <si>
    <t>NESSIM CHIKHAOUI</t>
  </si>
  <si>
    <t>THOMAS GILOU</t>
  </si>
  <si>
    <t>ALEXANDRE LECLERE</t>
  </si>
  <si>
    <t>JEAN-JACQUES ANNAUD</t>
  </si>
  <si>
    <t>LEOPOLD LEGRAND</t>
  </si>
  <si>
    <t>RACHID HAMI</t>
  </si>
  <si>
    <t>PHILIPPE DE CHAUVERON</t>
  </si>
  <si>
    <t>TRISTAN SEGUELA</t>
  </si>
  <si>
    <t>JEAN-PAUL CIVEYRAC</t>
  </si>
  <si>
    <t xml:space="preserve">IDA TECHER / LUC BRICAULT </t>
  </si>
  <si>
    <t>HANNA LADOUL / MARCO LA VIA</t>
  </si>
  <si>
    <t>THIERRY TESTON / DJEBRIL ZONGA</t>
  </si>
  <si>
    <t xml:space="preserve">KRISTINA BUOZYTE / BRUNO SAMPER </t>
  </si>
  <si>
    <t>CARINE MAY ET HAKIM ZOUHANI</t>
  </si>
  <si>
    <t>CEDRIC KLAPISCH</t>
  </si>
  <si>
    <t>BERNARD-HENRI LEVY</t>
  </si>
  <si>
    <t>ILAN KLIPPER</t>
  </si>
  <si>
    <t>KATELL QUILLIVERE</t>
  </si>
  <si>
    <t>DAVID ET STEPHANE FOENKINOS</t>
  </si>
  <si>
    <t>PIERRE RAMBALDI</t>
  </si>
  <si>
    <t>THOMAS KRUITHOF</t>
  </si>
  <si>
    <t>ALEXANDRA LECLERE</t>
  </si>
  <si>
    <t>CECILE TELERMAN</t>
  </si>
  <si>
    <t>ELIAS BELKEDDAR</t>
  </si>
  <si>
    <t>MOHAMED "HAME" BOUROKBA /EKOUE LABITEY</t>
  </si>
  <si>
    <t>CHRISTIAN DUGUAY</t>
  </si>
  <si>
    <t>FRANÇOIS OZON</t>
  </si>
  <si>
    <t xml:space="preserve">PHILIPPE LIORET </t>
  </si>
  <si>
    <t xml:space="preserve">ROBIN SYKES </t>
  </si>
  <si>
    <t xml:space="preserve">JACQUES DOILLON </t>
  </si>
  <si>
    <t xml:space="preserve">IDA TECHER /LUC BRICAULT </t>
  </si>
  <si>
    <t xml:space="preserve">J-C. ROGER/J. CHHENG </t>
  </si>
  <si>
    <t xml:space="preserve">EMMA BENESTAN </t>
  </si>
  <si>
    <t xml:space="preserve">FREDERIC TELLIER </t>
  </si>
  <si>
    <t xml:space="preserve">LOUIS-JULIEN PETIT </t>
  </si>
  <si>
    <t xml:space="preserve">CATHERINE CORSINI </t>
  </si>
  <si>
    <t xml:space="preserve">MICHEL HAZANAVICIUS </t>
  </si>
  <si>
    <t xml:space="preserve">LAURIANE ESCAFFRE/YVONNICK MULLER </t>
  </si>
  <si>
    <t xml:space="preserve">GERARD JUGNOT </t>
  </si>
  <si>
    <t xml:space="preserve">CHRISTOPHE BARRATIER </t>
  </si>
  <si>
    <t xml:space="preserve">EMMANUEL POULAIN-ARNAUD </t>
  </si>
  <si>
    <t xml:space="preserve">AUDREY DIWAN </t>
  </si>
  <si>
    <t xml:space="preserve">CHIARA MALTA/SEBASTIEN LAUDENBACH </t>
  </si>
  <si>
    <t xml:space="preserve">JEREMIE PERIN </t>
  </si>
  <si>
    <t xml:space="preserve">NICOLAS PLESKOF </t>
  </si>
  <si>
    <t xml:space="preserve">PASCAL ELBE </t>
  </si>
  <si>
    <t xml:space="preserve">FRANÇOIS UZAN </t>
  </si>
  <si>
    <t xml:space="preserve">ERIC FRATICELLI </t>
  </si>
  <si>
    <t xml:space="preserve">CELINE SCIAMMA </t>
  </si>
  <si>
    <t xml:space="preserve">NESSIM CHIKAHOUI </t>
  </si>
  <si>
    <t xml:space="preserve">SANDRINE KIBERLAIN </t>
  </si>
  <si>
    <t xml:space="preserve">AURELIE SAADA </t>
  </si>
  <si>
    <t xml:space="preserve">JEAN LIBON/YVES HINANT </t>
  </si>
  <si>
    <t xml:space="preserve">ROBERT GUEDIGUIAN </t>
  </si>
  <si>
    <t xml:space="preserve">STEPHANE BRIZE </t>
  </si>
  <si>
    <t xml:space="preserve">LEONOR SERRAILLE </t>
  </si>
  <si>
    <t>MALIK BENTALHA/LUDOVIC COLBEAU-JUSTIN</t>
  </si>
  <si>
    <t>OLIVIER MASSET-DEPASSE</t>
  </si>
  <si>
    <t>NICOLAS BEDOS</t>
  </si>
  <si>
    <t>NIMROD ANTAL</t>
  </si>
  <si>
    <t>AGUENDIA FOTABONG</t>
  </si>
  <si>
    <t>GABRIEL JULIEN-LAFERRIERE</t>
  </si>
  <si>
    <t>GILLES DE MAISTRE</t>
  </si>
  <si>
    <t>FREDERIC FORESTIER</t>
  </si>
  <si>
    <t>MARTIN BOURBOULON</t>
  </si>
  <si>
    <t>JEREMY ZAG</t>
  </si>
  <si>
    <t>FRANÇOIS FAVRAT</t>
  </si>
  <si>
    <t xml:space="preserve">GUILLAUME CANET </t>
  </si>
  <si>
    <t>GASPARD NOË</t>
  </si>
  <si>
    <t>BEN STASSEN</t>
  </si>
  <si>
    <t xml:space="preserve">EMILIE FRECHE </t>
  </si>
  <si>
    <t>SYLVAIN DESCLOUS</t>
  </si>
  <si>
    <t>GIACCOMO ABRUZZESE</t>
  </si>
  <si>
    <t xml:space="preserve">ROBIN CAMPILLO </t>
  </si>
  <si>
    <t>DIDIER BARCELLO</t>
  </si>
  <si>
    <t>GIANCARLO GEDERLINI</t>
  </si>
  <si>
    <t>ANAÏS VOLPE</t>
  </si>
  <si>
    <t>HANNA LADOUL/MARCO LAVIA</t>
  </si>
  <si>
    <t>LUDOVIC COLBEAU-JUSTIN/MALIK BENTALA</t>
  </si>
  <si>
    <t xml:space="preserve">MABROUK EL MECHRI </t>
  </si>
  <si>
    <t>LOUIS JULIEN-PETIT</t>
  </si>
  <si>
    <t xml:space="preserve">LOUIS GARREL </t>
  </si>
  <si>
    <t>NOEMIE LVOVSKY</t>
  </si>
  <si>
    <t>FRANÇOIS CLUZET/LAURENT LAFFITTE</t>
  </si>
  <si>
    <t>GUILLAUME NICLOUX</t>
  </si>
  <si>
    <t>LAURIANE ESCRAFFE/YVONNICK MULLER</t>
  </si>
  <si>
    <t>DIASTEME</t>
  </si>
  <si>
    <t>JAMES HUTH</t>
  </si>
  <si>
    <t>GERARD JUGNOT</t>
  </si>
  <si>
    <t>THIERRY BENISTI</t>
  </si>
  <si>
    <t>KATELL KILLEVERE</t>
  </si>
  <si>
    <t xml:space="preserve">ANNE LE NY </t>
  </si>
  <si>
    <t xml:space="preserve">ALAIN GAGNOL/JEAN-LOUIS FELICOLI </t>
  </si>
  <si>
    <t>PHILIPPE FAUCON</t>
  </si>
  <si>
    <t xml:space="preserve">CARINE TARDIEU </t>
  </si>
  <si>
    <t>CHARLOTTE GAINSBOURG</t>
  </si>
  <si>
    <t>THOMAS KHUITHOFF</t>
  </si>
  <si>
    <t>MATHAS GOKALP</t>
  </si>
  <si>
    <t>EMANUELE CRIALESE</t>
  </si>
  <si>
    <t>DIDIER DARWINN</t>
  </si>
  <si>
    <t>YOHAN MONCA</t>
  </si>
  <si>
    <t>CHARLOTTE DE TURKHEIM</t>
  </si>
  <si>
    <t>NICOLAS PLESKOF</t>
  </si>
  <si>
    <t>SIMON REITH</t>
  </si>
  <si>
    <t>ERIC FRATICELLI</t>
  </si>
  <si>
    <t>CELINE SIAMMA</t>
  </si>
  <si>
    <t>ERIC LAVAINE</t>
  </si>
  <si>
    <t>RACHID HARRI</t>
  </si>
  <si>
    <t>ANDREA BESCOND/ERIC METAYER</t>
  </si>
  <si>
    <t>PABLO BERGER</t>
  </si>
  <si>
    <t xml:space="preserve">CONSTANCE MEYER </t>
  </si>
  <si>
    <t xml:space="preserve">GUILLAUME RENUSSON </t>
  </si>
  <si>
    <t>GUILLAUME MAÏDATCHEVSKY</t>
  </si>
  <si>
    <t>FABRICE MANCA</t>
  </si>
  <si>
    <t>SYLVIE VERHEYDE</t>
  </si>
  <si>
    <t>JEAN LIBON / MARCO LAMENSCH</t>
  </si>
  <si>
    <t xml:space="preserve">FABIENNE BERTHAUD </t>
  </si>
  <si>
    <t>LUC ET JEAN-PIERRE DARDENNE</t>
  </si>
  <si>
    <t xml:space="preserve">FRANÇOIS OZON </t>
  </si>
  <si>
    <t>ARNAUD/JEAN-MARIE LARRIEU</t>
  </si>
  <si>
    <t>EDOUARD SALIER</t>
  </si>
  <si>
    <t>CECILA ROUAUD</t>
  </si>
  <si>
    <t>LEONOR SERAILLE</t>
  </si>
  <si>
    <t>CECILE DUCROQ</t>
  </si>
  <si>
    <t>ALEXIS MICHALIK</t>
  </si>
  <si>
    <t>SYLVIE AUDECOEUR</t>
  </si>
  <si>
    <t>PATRICIA MAZURY</t>
  </si>
  <si>
    <t xml:space="preserve">BEN STASSEN / BENJAMIN MOUSQUET </t>
  </si>
  <si>
    <t xml:space="preserve">GIACOMO ABBRUZZESE </t>
  </si>
  <si>
    <t xml:space="preserve">GIORDANO GEDERLINI </t>
  </si>
  <si>
    <t>HANNA LADOUL / MARCO LAVIA</t>
  </si>
  <si>
    <t>LAURIANNE ESCAFFE / YVONNICK MULLER</t>
  </si>
  <si>
    <t>GERARD JUGNOT/PASCAL PLISSON</t>
  </si>
  <si>
    <t>ILAN KLIPPER/CAMILLE CHAMOUX</t>
  </si>
  <si>
    <t>ALAIN GAGNOL / JEAN-LOUP FELICIOLI</t>
  </si>
  <si>
    <t>CHIARA MALTA / SEBASTIEN LAUDENBACH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</si>
</sst>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\ &quot;€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1"/>
      <name val="Tosh"/>
      <scheme val="major"/>
    </font>
    <font>
      <sz val="9"/>
      <name val="Canal+"/>
      <family val="3"/>
    </font>
    <font>
      <sz val="10"/>
      <name val="Helv"/>
      <family val="2"/>
    </font>
    <font>
      <sz val="8"/>
      <color theme="1"/>
      <name val="Tosh"/>
      <scheme val="major"/>
    </font>
    <font>
      <sz val="8"/>
      <name val="Tosh"/>
      <scheme val="major"/>
    </font>
    <font>
      <b/>
      <sz val="8"/>
      <color theme="0"/>
      <name val="Tosh"/>
      <scheme val="major"/>
    </font>
    <font>
      <sz val="10"/>
      <name val="Calibri"/>
      <family val="2"/>
      <scheme val="minor"/>
    </font>
    <font>
      <sz val="8"/>
      <color theme="1"/>
      <name val="Tosh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1E1348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2" fillId="0" borderId="0"/>
    <xf numFmtId="1" fontId="1" fillId="0" borderId="0"/>
    <xf numFmtId="0" fontId="1" fillId="0" borderId="0"/>
    <xf numFmtId="0" fontId="1" fillId="2" borderId="2" applyNumberFormat="0" applyFont="0" applyAlignment="0" applyProtection="0"/>
    <xf numFmtId="0" fontId="2" fillId="0" borderId="0"/>
    <xf numFmtId="0" fontId="1" fillId="2" borderId="2" applyNumberFormat="0" applyFont="0" applyAlignment="0" applyProtection="0"/>
    <xf numFmtId="0" fontId="2" fillId="0" borderId="0"/>
    <xf numFmtId="0" fontId="1" fillId="2" borderId="2" applyNumberFormat="0" applyFont="0" applyAlignment="0" applyProtection="0"/>
    <xf numFmtId="0" fontId="2" fillId="0" borderId="0"/>
    <xf numFmtId="0" fontId="1" fillId="2" borderId="2" applyNumberFormat="0" applyFont="0" applyAlignment="0" applyProtection="0"/>
  </cellStyleXfs>
  <cellXfs count="86">
    <xf numFmtId="0" fontId="0" fillId="0" borderId="0" xfId="0"/>
    <xf numFmtId="0" fontId="3" fillId="0" borderId="0" xfId="0" applyFont="1"/>
    <xf numFmtId="0" fontId="0" fillId="0" borderId="0" xfId="0" applyAlignment="1">
      <alignment horizontal="center" vertical="center"/>
    </xf>
    <xf numFmtId="0" fontId="7" fillId="0" borderId="3" xfId="2" applyFont="1" applyFill="1" applyBorder="1" applyAlignment="1">
      <alignment horizontal="left" vertical="center"/>
    </xf>
    <xf numFmtId="0" fontId="7" fillId="0" borderId="3" xfId="2" applyFont="1" applyFill="1" applyBorder="1" applyAlignment="1">
      <alignment horizontal="center" vertical="center" wrapText="1"/>
    </xf>
    <xf numFmtId="165" fontId="7" fillId="0" borderId="4" xfId="4" applyNumberFormat="1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left" vertical="center" wrapText="1"/>
    </xf>
    <xf numFmtId="0" fontId="7" fillId="0" borderId="8" xfId="2" applyFont="1" applyFill="1" applyBorder="1" applyAlignment="1">
      <alignment horizontal="left" vertical="center"/>
    </xf>
    <xf numFmtId="165" fontId="7" fillId="0" borderId="6" xfId="4" applyNumberFormat="1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7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center" vertical="center" wrapText="1"/>
    </xf>
    <xf numFmtId="165" fontId="7" fillId="0" borderId="0" xfId="4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0" borderId="12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 wrapText="1"/>
    </xf>
    <xf numFmtId="0" fontId="7" fillId="0" borderId="18" xfId="2" applyFont="1" applyFill="1" applyBorder="1" applyAlignment="1">
      <alignment horizontal="left" vertical="center" wrapText="1"/>
    </xf>
    <xf numFmtId="0" fontId="7" fillId="0" borderId="19" xfId="2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165" fontId="7" fillId="0" borderId="18" xfId="4" applyNumberFormat="1" applyFont="1" applyFill="1" applyBorder="1" applyAlignment="1">
      <alignment horizontal="center" vertical="center" wrapText="1"/>
    </xf>
    <xf numFmtId="165" fontId="7" fillId="0" borderId="25" xfId="4" applyNumberFormat="1" applyFont="1" applyFill="1" applyBorder="1" applyAlignment="1">
      <alignment horizontal="center" vertical="center" wrapText="1"/>
    </xf>
    <xf numFmtId="165" fontId="7" fillId="0" borderId="26" xfId="2" applyNumberFormat="1" applyFont="1" applyFill="1" applyBorder="1" applyAlignment="1">
      <alignment horizontal="center" vertical="center"/>
    </xf>
    <xf numFmtId="165" fontId="7" fillId="0" borderId="27" xfId="2" applyNumberFormat="1" applyFont="1" applyFill="1" applyBorder="1" applyAlignment="1">
      <alignment horizontal="center" vertical="center"/>
    </xf>
    <xf numFmtId="165" fontId="7" fillId="0" borderId="27" xfId="2" applyNumberFormat="1" applyFont="1" applyFill="1" applyBorder="1" applyAlignment="1">
      <alignment horizontal="center" vertical="center" wrapText="1"/>
    </xf>
    <xf numFmtId="165" fontId="7" fillId="0" borderId="28" xfId="2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4" xfId="2" applyFont="1" applyBorder="1" applyAlignment="1">
      <alignment horizontal="center" vertical="center" wrapText="1"/>
    </xf>
    <xf numFmtId="0" fontId="7" fillId="0" borderId="15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/>
    </xf>
    <xf numFmtId="0" fontId="7" fillId="0" borderId="31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/>
    </xf>
    <xf numFmtId="0" fontId="7" fillId="0" borderId="31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165" fontId="7" fillId="0" borderId="26" xfId="4" applyNumberFormat="1" applyFont="1" applyFill="1" applyBorder="1" applyAlignment="1">
      <alignment horizontal="center" vertical="center" wrapText="1"/>
    </xf>
    <xf numFmtId="165" fontId="7" fillId="0" borderId="32" xfId="4" applyNumberFormat="1" applyFont="1" applyFill="1" applyBorder="1" applyAlignment="1">
      <alignment horizontal="center" vertical="center" wrapText="1"/>
    </xf>
    <xf numFmtId="165" fontId="7" fillId="0" borderId="29" xfId="2" applyNumberFormat="1" applyFont="1" applyFill="1" applyBorder="1" applyAlignment="1">
      <alignment horizontal="center" vertical="center"/>
    </xf>
    <xf numFmtId="165" fontId="7" fillId="0" borderId="31" xfId="2" applyNumberFormat="1" applyFont="1" applyFill="1" applyBorder="1" applyAlignment="1">
      <alignment horizontal="center" vertical="center"/>
    </xf>
    <xf numFmtId="165" fontId="7" fillId="0" borderId="31" xfId="2" applyNumberFormat="1" applyFont="1" applyFill="1" applyBorder="1" applyAlignment="1">
      <alignment horizontal="center" vertical="center" wrapText="1"/>
    </xf>
    <xf numFmtId="165" fontId="7" fillId="0" borderId="19" xfId="2" applyNumberFormat="1" applyFont="1" applyFill="1" applyBorder="1" applyAlignment="1">
      <alignment horizontal="center" vertical="center"/>
    </xf>
    <xf numFmtId="0" fontId="7" fillId="0" borderId="29" xfId="2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0" fontId="7" fillId="0" borderId="31" xfId="2" applyFont="1" applyFill="1" applyBorder="1" applyAlignment="1">
      <alignment horizontal="left" vertical="center" wrapText="1"/>
    </xf>
    <xf numFmtId="0" fontId="7" fillId="0" borderId="22" xfId="6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horizontal="center" vertical="center"/>
    </xf>
    <xf numFmtId="0" fontId="7" fillId="0" borderId="14" xfId="6" applyFont="1" applyBorder="1" applyAlignment="1">
      <alignment horizontal="center" vertical="center"/>
    </xf>
    <xf numFmtId="0" fontId="7" fillId="0" borderId="14" xfId="6" applyFont="1" applyBorder="1" applyAlignment="1">
      <alignment horizontal="center" vertical="center" wrapText="1"/>
    </xf>
    <xf numFmtId="0" fontId="7" fillId="0" borderId="15" xfId="6" applyFont="1" applyBorder="1" applyAlignment="1">
      <alignment horizontal="center" vertical="center"/>
    </xf>
    <xf numFmtId="0" fontId="7" fillId="0" borderId="18" xfId="6" applyFont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Border="1" applyAlignment="1">
      <alignment horizontal="center" vertical="center"/>
    </xf>
    <xf numFmtId="0" fontId="7" fillId="0" borderId="31" xfId="6" applyFont="1" applyBorder="1" applyAlignment="1">
      <alignment horizontal="center" vertical="center" wrapText="1"/>
    </xf>
    <xf numFmtId="0" fontId="7" fillId="0" borderId="19" xfId="6" applyFont="1" applyBorder="1" applyAlignment="1">
      <alignment horizontal="center" vertical="center"/>
    </xf>
    <xf numFmtId="0" fontId="7" fillId="0" borderId="25" xfId="2" applyFont="1" applyFill="1" applyBorder="1" applyAlignment="1">
      <alignment horizontal="left" vertical="center" wrapText="1"/>
    </xf>
    <xf numFmtId="0" fontId="7" fillId="0" borderId="33" xfId="2" applyFont="1" applyFill="1" applyBorder="1" applyAlignment="1">
      <alignment horizontal="center" vertical="center" wrapText="1"/>
    </xf>
    <xf numFmtId="0" fontId="7" fillId="0" borderId="18" xfId="2" applyFont="1" applyFill="1" applyBorder="1" applyAlignment="1">
      <alignment horizontal="left" vertical="center"/>
    </xf>
    <xf numFmtId="0" fontId="7" fillId="0" borderId="25" xfId="2" applyFont="1" applyFill="1" applyBorder="1" applyAlignment="1">
      <alignment horizontal="left" vertical="center"/>
    </xf>
    <xf numFmtId="0" fontId="7" fillId="0" borderId="26" xfId="2" applyFont="1" applyFill="1" applyBorder="1" applyAlignment="1">
      <alignment horizontal="center" vertical="center"/>
    </xf>
    <xf numFmtId="0" fontId="7" fillId="0" borderId="32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</cellXfs>
  <cellStyles count="20">
    <cellStyle name="AFE" xfId="2" xr:uid="{00000000-0005-0000-0000-000000000000}"/>
    <cellStyle name="AFE 2" xfId="6" xr:uid="{00000000-0005-0000-0000-000001000000}"/>
    <cellStyle name="AFE_Préfinancement 2019" xfId="12" xr:uid="{00000000-0005-0000-0000-000002000000}"/>
    <cellStyle name="Euro" xfId="8" xr:uid="{00000000-0005-0000-0000-000003000000}"/>
    <cellStyle name="Milliers 2" xfId="4" xr:uid="{00000000-0005-0000-0000-000004000000}"/>
    <cellStyle name="Monétaire 2" xfId="7" xr:uid="{00000000-0005-0000-0000-000005000000}"/>
    <cellStyle name="Normal" xfId="0" builtinId="0"/>
    <cellStyle name="Normal 2" xfId="5" xr:uid="{00000000-0005-0000-0000-000007000000}"/>
    <cellStyle name="Normal 2 2" xfId="11" xr:uid="{00000000-0005-0000-0000-000008000000}"/>
    <cellStyle name="Normal 2 4" xfId="10" xr:uid="{00000000-0005-0000-0000-000009000000}"/>
    <cellStyle name="Normal 2 4 2" xfId="14" xr:uid="{00000000-0005-0000-0000-00000A000000}"/>
    <cellStyle name="Normal 2 4 2 2" xfId="18" xr:uid="{00000000-0005-0000-0000-00000B000000}"/>
    <cellStyle name="Normal 2 4 3" xfId="16" xr:uid="{00000000-0005-0000-0000-00000C000000}"/>
    <cellStyle name="Normal 3" xfId="3" xr:uid="{00000000-0005-0000-0000-00000D000000}"/>
    <cellStyle name="Note" xfId="13" xr:uid="{00000000-0005-0000-0000-00000E000000}"/>
    <cellStyle name="Note 2" xfId="15" xr:uid="{00000000-0005-0000-0000-00000F000000}"/>
    <cellStyle name="Note 2 2" xfId="19" xr:uid="{00000000-0005-0000-0000-000010000000}"/>
    <cellStyle name="Note 3" xfId="17" xr:uid="{00000000-0005-0000-0000-000011000000}"/>
    <cellStyle name="Pourcentage 2" xfId="1" xr:uid="{00000000-0005-0000-0000-000012000000}"/>
    <cellStyle name="TableStyleLight1" xfId="9" xr:uid="{00000000-0005-0000-0000-000013000000}"/>
  </cellStyles>
  <dxfs count="0"/>
  <tableStyles count="0" defaultTableStyle="TableStyleMedium2" defaultPivotStyle="PivotStyleLight16"/>
  <colors>
    <mruColors>
      <color rgb="FF1E1348"/>
      <color rgb="FF74C9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1261792</xdr:colOff>
      <xdr:row>0</xdr:row>
      <xdr:rowOff>573548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F410BED-53EF-40FF-A5CD-FE688D8C8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233217" cy="5735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1233217</xdr:colOff>
      <xdr:row>0</xdr:row>
      <xdr:rowOff>573548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704DFA4-96ED-47D0-A5CE-2C8DCC6488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3217" cy="5735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1233217</xdr:colOff>
      <xdr:row>0</xdr:row>
      <xdr:rowOff>573548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EA3F411-A179-4DE8-B665-C4E120240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3217" cy="5735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1252267</xdr:colOff>
      <xdr:row>0</xdr:row>
      <xdr:rowOff>573548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1CD0A67-9B23-4F66-8E11-BD160E04C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1233217" cy="5735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1233217</xdr:colOff>
      <xdr:row>0</xdr:row>
      <xdr:rowOff>573548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CFF4BA1-18FB-4365-9680-2B0D3A0D15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33217" cy="573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ersonnalisé 1">
      <a:majorFont>
        <a:latin typeface="Tosh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6"/>
  <sheetViews>
    <sheetView tabSelected="1" zoomScaleNormal="100" workbookViewId="0">
      <selection activeCell="B1" sqref="B1"/>
    </sheetView>
  </sheetViews>
  <sheetFormatPr baseColWidth="10" defaultRowHeight="15"/>
  <cols>
    <col min="1" max="1" width="23.7109375" customWidth="1"/>
    <col min="2" max="2" width="28.140625" customWidth="1"/>
    <col min="3" max="3" width="33" customWidth="1"/>
    <col min="4" max="4" width="15.85546875" customWidth="1"/>
    <col min="5" max="5" width="15.5703125" customWidth="1"/>
    <col min="7" max="7" width="17.42578125" customWidth="1"/>
    <col min="13" max="13" width="16.28515625" bestFit="1" customWidth="1"/>
    <col min="14" max="14" width="20.7109375" bestFit="1" customWidth="1"/>
    <col min="15" max="16" width="11.42578125" bestFit="1" customWidth="1"/>
    <col min="17" max="17" width="10.5703125" bestFit="1" customWidth="1"/>
    <col min="18" max="18" width="9.140625" bestFit="1" customWidth="1"/>
    <col min="19" max="19" width="11.28515625" bestFit="1" customWidth="1"/>
  </cols>
  <sheetData>
    <row r="1" spans="1:7" ht="48" customHeight="1"/>
    <row r="2" spans="1:7" ht="23.25">
      <c r="A2" s="1" t="s">
        <v>11</v>
      </c>
    </row>
    <row r="3" spans="1:7" ht="15.75" thickBot="1"/>
    <row r="4" spans="1:7" ht="30" customHeight="1" thickBot="1">
      <c r="A4" s="9" t="s">
        <v>6</v>
      </c>
      <c r="B4" s="10" t="s">
        <v>7</v>
      </c>
      <c r="C4" s="30" t="s">
        <v>8</v>
      </c>
      <c r="D4" s="34" t="s">
        <v>9</v>
      </c>
      <c r="E4" s="18" t="s">
        <v>10</v>
      </c>
      <c r="F4" s="18" t="s">
        <v>608</v>
      </c>
      <c r="G4" s="11" t="s">
        <v>609</v>
      </c>
    </row>
    <row r="5" spans="1:7" ht="40.15" customHeight="1">
      <c r="A5" s="28" t="s">
        <v>23</v>
      </c>
      <c r="B5" s="24" t="s">
        <v>410</v>
      </c>
      <c r="C5" s="31" t="s">
        <v>58</v>
      </c>
      <c r="D5" s="35">
        <v>1000000</v>
      </c>
      <c r="E5" s="37">
        <f>1000000+600000</f>
        <v>1600000</v>
      </c>
      <c r="F5" s="43" t="s">
        <v>610</v>
      </c>
      <c r="G5" s="41" t="s">
        <v>610</v>
      </c>
    </row>
    <row r="6" spans="1:7" ht="40.15" customHeight="1">
      <c r="A6" s="6" t="s">
        <v>41</v>
      </c>
      <c r="B6" s="26" t="s">
        <v>668</v>
      </c>
      <c r="C6" s="32" t="s">
        <v>68</v>
      </c>
      <c r="D6" s="35">
        <v>400000</v>
      </c>
      <c r="E6" s="38">
        <v>400000</v>
      </c>
      <c r="F6" s="44" t="s">
        <v>610</v>
      </c>
      <c r="G6" s="41" t="s">
        <v>610</v>
      </c>
    </row>
    <row r="7" spans="1:7" ht="40.15" customHeight="1">
      <c r="A7" s="6" t="s">
        <v>18</v>
      </c>
      <c r="B7" s="27" t="s">
        <v>359</v>
      </c>
      <c r="C7" s="32" t="s">
        <v>52</v>
      </c>
      <c r="D7" s="35">
        <v>900000</v>
      </c>
      <c r="E7" s="39">
        <f>900000+679000</f>
        <v>1579000</v>
      </c>
      <c r="F7" s="44" t="s">
        <v>610</v>
      </c>
      <c r="G7" s="41" t="s">
        <v>610</v>
      </c>
    </row>
    <row r="8" spans="1:7" ht="40.15" customHeight="1">
      <c r="A8" s="6" t="s">
        <v>36</v>
      </c>
      <c r="B8" s="26" t="s">
        <v>669</v>
      </c>
      <c r="C8" s="32" t="s">
        <v>70</v>
      </c>
      <c r="D8" s="35">
        <v>600000</v>
      </c>
      <c r="E8" s="38">
        <v>600000</v>
      </c>
      <c r="F8" s="44" t="s">
        <v>610</v>
      </c>
      <c r="G8" s="41" t="s">
        <v>610</v>
      </c>
    </row>
    <row r="9" spans="1:7" ht="40.15" customHeight="1">
      <c r="A9" s="6" t="s">
        <v>29</v>
      </c>
      <c r="B9" s="26" t="s">
        <v>651</v>
      </c>
      <c r="C9" s="32" t="s">
        <v>64</v>
      </c>
      <c r="D9" s="35">
        <v>500000</v>
      </c>
      <c r="E9" s="38">
        <v>500000</v>
      </c>
      <c r="F9" s="44" t="s">
        <v>610</v>
      </c>
      <c r="G9" s="41" t="s">
        <v>610</v>
      </c>
    </row>
    <row r="10" spans="1:7" ht="40.15" customHeight="1">
      <c r="A10" s="6" t="s">
        <v>25</v>
      </c>
      <c r="B10" s="26" t="s">
        <v>366</v>
      </c>
      <c r="C10" s="32" t="s">
        <v>60</v>
      </c>
      <c r="D10" s="35">
        <v>250000</v>
      </c>
      <c r="E10" s="38">
        <v>250000</v>
      </c>
      <c r="F10" s="44" t="s">
        <v>610</v>
      </c>
      <c r="G10" s="41" t="s">
        <v>610</v>
      </c>
    </row>
    <row r="11" spans="1:7" ht="40.15" customHeight="1">
      <c r="A11" s="6" t="s">
        <v>44</v>
      </c>
      <c r="B11" s="26" t="s">
        <v>369</v>
      </c>
      <c r="C11" s="32" t="s">
        <v>77</v>
      </c>
      <c r="D11" s="35">
        <v>300000</v>
      </c>
      <c r="E11" s="38">
        <v>300000</v>
      </c>
      <c r="F11" s="44" t="s">
        <v>610</v>
      </c>
      <c r="G11" s="41" t="s">
        <v>610</v>
      </c>
    </row>
    <row r="12" spans="1:7" ht="40.15" customHeight="1">
      <c r="A12" s="6" t="s">
        <v>39</v>
      </c>
      <c r="B12" s="26" t="s">
        <v>643</v>
      </c>
      <c r="C12" s="32" t="s">
        <v>73</v>
      </c>
      <c r="D12" s="35">
        <v>500000</v>
      </c>
      <c r="E12" s="38">
        <v>500000</v>
      </c>
      <c r="F12" s="44" t="s">
        <v>610</v>
      </c>
      <c r="G12" s="41" t="s">
        <v>610</v>
      </c>
    </row>
    <row r="13" spans="1:7" ht="40.15" customHeight="1">
      <c r="A13" s="6" t="s">
        <v>37</v>
      </c>
      <c r="B13" s="26" t="s">
        <v>646</v>
      </c>
      <c r="C13" s="32" t="s">
        <v>71</v>
      </c>
      <c r="D13" s="35">
        <v>600000</v>
      </c>
      <c r="E13" s="38">
        <v>600000</v>
      </c>
      <c r="F13" s="44" t="s">
        <v>610</v>
      </c>
      <c r="G13" s="41" t="s">
        <v>610</v>
      </c>
    </row>
    <row r="14" spans="1:7" ht="40.15" customHeight="1">
      <c r="A14" s="6" t="s">
        <v>17</v>
      </c>
      <c r="B14" s="26" t="s">
        <v>378</v>
      </c>
      <c r="C14" s="32" t="s">
        <v>51</v>
      </c>
      <c r="D14" s="35">
        <v>800000</v>
      </c>
      <c r="E14" s="38">
        <f>800000+400000</f>
        <v>1200000</v>
      </c>
      <c r="F14" s="44" t="s">
        <v>610</v>
      </c>
      <c r="G14" s="41" t="s">
        <v>610</v>
      </c>
    </row>
    <row r="15" spans="1:7" ht="40.15" customHeight="1">
      <c r="A15" s="6" t="s">
        <v>79</v>
      </c>
      <c r="B15" s="26" t="s">
        <v>380</v>
      </c>
      <c r="C15" s="32" t="s">
        <v>54</v>
      </c>
      <c r="D15" s="35">
        <v>500000</v>
      </c>
      <c r="E15" s="38">
        <v>500000</v>
      </c>
      <c r="F15" s="44" t="s">
        <v>610</v>
      </c>
      <c r="G15" s="41" t="s">
        <v>610</v>
      </c>
    </row>
    <row r="16" spans="1:7" ht="40.15" customHeight="1">
      <c r="A16" s="6" t="s">
        <v>12</v>
      </c>
      <c r="B16" s="26" t="s">
        <v>388</v>
      </c>
      <c r="C16" s="32" t="s">
        <v>46</v>
      </c>
      <c r="D16" s="35">
        <v>450000</v>
      </c>
      <c r="E16" s="38">
        <v>450000</v>
      </c>
      <c r="F16" s="44" t="s">
        <v>610</v>
      </c>
      <c r="G16" s="41" t="s">
        <v>610</v>
      </c>
    </row>
    <row r="17" spans="1:7" ht="40.15" customHeight="1">
      <c r="A17" s="6" t="s">
        <v>20</v>
      </c>
      <c r="B17" s="26" t="s">
        <v>390</v>
      </c>
      <c r="C17" s="32" t="s">
        <v>55</v>
      </c>
      <c r="D17" s="35">
        <v>650000</v>
      </c>
      <c r="E17" s="38">
        <v>650000</v>
      </c>
      <c r="F17" s="44" t="s">
        <v>610</v>
      </c>
      <c r="G17" s="41" t="s">
        <v>610</v>
      </c>
    </row>
    <row r="18" spans="1:7" ht="40.15" customHeight="1">
      <c r="A18" s="6" t="s">
        <v>15</v>
      </c>
      <c r="B18" s="26" t="s">
        <v>670</v>
      </c>
      <c r="C18" s="32" t="s">
        <v>49</v>
      </c>
      <c r="D18" s="35">
        <v>250000</v>
      </c>
      <c r="E18" s="38">
        <v>250000</v>
      </c>
      <c r="F18" s="44" t="s">
        <v>610</v>
      </c>
      <c r="G18" s="41" t="s">
        <v>610</v>
      </c>
    </row>
    <row r="19" spans="1:7" ht="40.15" customHeight="1">
      <c r="A19" s="6" t="s">
        <v>14</v>
      </c>
      <c r="B19" s="26" t="s">
        <v>397</v>
      </c>
      <c r="C19" s="32" t="s">
        <v>48</v>
      </c>
      <c r="D19" s="35">
        <v>250000</v>
      </c>
      <c r="E19" s="38">
        <v>250000</v>
      </c>
      <c r="F19" s="44" t="s">
        <v>610</v>
      </c>
      <c r="G19" s="41" t="s">
        <v>610</v>
      </c>
    </row>
    <row r="20" spans="1:7" ht="40.15" customHeight="1">
      <c r="A20" s="6" t="s">
        <v>43</v>
      </c>
      <c r="B20" s="26" t="s">
        <v>671</v>
      </c>
      <c r="C20" s="32" t="s">
        <v>76</v>
      </c>
      <c r="D20" s="35">
        <v>325000</v>
      </c>
      <c r="E20" s="38">
        <v>325000</v>
      </c>
      <c r="F20" s="44" t="s">
        <v>610</v>
      </c>
      <c r="G20" s="41" t="s">
        <v>610</v>
      </c>
    </row>
    <row r="21" spans="1:7" ht="40.15" customHeight="1">
      <c r="A21" s="6" t="s">
        <v>38</v>
      </c>
      <c r="B21" s="26" t="s">
        <v>672</v>
      </c>
      <c r="C21" s="32" t="s">
        <v>72</v>
      </c>
      <c r="D21" s="35">
        <v>550000</v>
      </c>
      <c r="E21" s="38">
        <v>550000</v>
      </c>
      <c r="F21" s="44" t="s">
        <v>610</v>
      </c>
      <c r="G21" s="41" t="s">
        <v>610</v>
      </c>
    </row>
    <row r="22" spans="1:7" ht="40.15" customHeight="1">
      <c r="A22" s="6" t="s">
        <v>26</v>
      </c>
      <c r="B22" s="26" t="s">
        <v>406</v>
      </c>
      <c r="C22" s="32" t="s">
        <v>61</v>
      </c>
      <c r="D22" s="35">
        <v>650000</v>
      </c>
      <c r="E22" s="38">
        <v>650000</v>
      </c>
      <c r="F22" s="44" t="s">
        <v>610</v>
      </c>
      <c r="G22" s="41" t="s">
        <v>610</v>
      </c>
    </row>
    <row r="23" spans="1:7" ht="40.15" customHeight="1">
      <c r="A23" s="6" t="s">
        <v>24</v>
      </c>
      <c r="B23" s="26" t="s">
        <v>673</v>
      </c>
      <c r="C23" s="32" t="s">
        <v>59</v>
      </c>
      <c r="D23" s="35">
        <v>450000</v>
      </c>
      <c r="E23" s="38">
        <v>450000</v>
      </c>
      <c r="F23" s="44" t="s">
        <v>610</v>
      </c>
      <c r="G23" s="41" t="s">
        <v>610</v>
      </c>
    </row>
    <row r="24" spans="1:7" ht="40.15" customHeight="1">
      <c r="A24" s="6" t="s">
        <v>30</v>
      </c>
      <c r="B24" s="26" t="s">
        <v>674</v>
      </c>
      <c r="C24" s="32" t="s">
        <v>54</v>
      </c>
      <c r="D24" s="35">
        <v>503000</v>
      </c>
      <c r="E24" s="38">
        <v>503000</v>
      </c>
      <c r="F24" s="44" t="s">
        <v>610</v>
      </c>
      <c r="G24" s="41" t="s">
        <v>610</v>
      </c>
    </row>
    <row r="25" spans="1:7" ht="40.15" customHeight="1">
      <c r="A25" s="6" t="s">
        <v>22</v>
      </c>
      <c r="B25" s="26" t="s">
        <v>627</v>
      </c>
      <c r="C25" s="32" t="s">
        <v>57</v>
      </c>
      <c r="D25" s="35">
        <v>450000</v>
      </c>
      <c r="E25" s="38">
        <v>450000</v>
      </c>
      <c r="F25" s="44" t="s">
        <v>610</v>
      </c>
      <c r="G25" s="41" t="s">
        <v>610</v>
      </c>
    </row>
    <row r="26" spans="1:7" ht="40.15" customHeight="1">
      <c r="A26" s="6" t="s">
        <v>31</v>
      </c>
      <c r="B26" s="26" t="s">
        <v>416</v>
      </c>
      <c r="C26" s="32" t="s">
        <v>65</v>
      </c>
      <c r="D26" s="35">
        <v>500000</v>
      </c>
      <c r="E26" s="38">
        <v>500000</v>
      </c>
      <c r="F26" s="44" t="s">
        <v>610</v>
      </c>
      <c r="G26" s="41" t="s">
        <v>610</v>
      </c>
    </row>
    <row r="27" spans="1:7" ht="40.15" customHeight="1">
      <c r="A27" s="6" t="s">
        <v>13</v>
      </c>
      <c r="B27" s="26" t="s">
        <v>675</v>
      </c>
      <c r="C27" s="32" t="s">
        <v>47</v>
      </c>
      <c r="D27" s="35">
        <v>450000</v>
      </c>
      <c r="E27" s="38">
        <v>450000</v>
      </c>
      <c r="F27" s="44" t="s">
        <v>610</v>
      </c>
      <c r="G27" s="41" t="s">
        <v>610</v>
      </c>
    </row>
    <row r="28" spans="1:7" ht="40.15" customHeight="1">
      <c r="A28" s="6" t="s">
        <v>21</v>
      </c>
      <c r="B28" s="26" t="s">
        <v>433</v>
      </c>
      <c r="C28" s="32" t="s">
        <v>56</v>
      </c>
      <c r="D28" s="35">
        <v>600000</v>
      </c>
      <c r="E28" s="38">
        <v>600000</v>
      </c>
      <c r="F28" s="44" t="s">
        <v>610</v>
      </c>
      <c r="G28" s="41" t="s">
        <v>610</v>
      </c>
    </row>
    <row r="29" spans="1:7" ht="40.15" customHeight="1">
      <c r="A29" s="6" t="s">
        <v>33</v>
      </c>
      <c r="B29" s="26" t="s">
        <v>676</v>
      </c>
      <c r="C29" s="32" t="s">
        <v>67</v>
      </c>
      <c r="D29" s="35">
        <v>800000</v>
      </c>
      <c r="E29" s="38">
        <f>800000+400000</f>
        <v>1200000</v>
      </c>
      <c r="F29" s="44" t="s">
        <v>610</v>
      </c>
      <c r="G29" s="41" t="s">
        <v>610</v>
      </c>
    </row>
    <row r="30" spans="1:7" ht="40.15" customHeight="1">
      <c r="A30" s="6" t="s">
        <v>42</v>
      </c>
      <c r="B30" s="26" t="s">
        <v>677</v>
      </c>
      <c r="C30" s="32" t="s">
        <v>75</v>
      </c>
      <c r="D30" s="35">
        <v>350000</v>
      </c>
      <c r="E30" s="38">
        <v>350000</v>
      </c>
      <c r="F30" s="44" t="s">
        <v>610</v>
      </c>
      <c r="G30" s="41" t="s">
        <v>610</v>
      </c>
    </row>
    <row r="31" spans="1:7" ht="40.15" customHeight="1">
      <c r="A31" s="6" t="s">
        <v>34</v>
      </c>
      <c r="B31" s="26" t="s">
        <v>542</v>
      </c>
      <c r="C31" s="32" t="s">
        <v>68</v>
      </c>
      <c r="D31" s="35">
        <v>325000</v>
      </c>
      <c r="E31" s="38">
        <v>325000</v>
      </c>
      <c r="F31" s="44" t="s">
        <v>610</v>
      </c>
      <c r="G31" s="41" t="s">
        <v>610</v>
      </c>
    </row>
    <row r="32" spans="1:7" ht="40.15" customHeight="1">
      <c r="A32" s="6" t="s">
        <v>40</v>
      </c>
      <c r="B32" s="26" t="s">
        <v>678</v>
      </c>
      <c r="C32" s="32" t="s">
        <v>74</v>
      </c>
      <c r="D32" s="35">
        <v>450000</v>
      </c>
      <c r="E32" s="38">
        <v>450000</v>
      </c>
      <c r="F32" s="44" t="s">
        <v>610</v>
      </c>
      <c r="G32" s="41" t="s">
        <v>610</v>
      </c>
    </row>
    <row r="33" spans="1:7" ht="40.15" customHeight="1">
      <c r="A33" s="6" t="s">
        <v>28</v>
      </c>
      <c r="B33" s="26" t="s">
        <v>660</v>
      </c>
      <c r="C33" s="32" t="s">
        <v>63</v>
      </c>
      <c r="D33" s="35">
        <v>400000</v>
      </c>
      <c r="E33" s="38">
        <v>444000</v>
      </c>
      <c r="F33" s="44" t="s">
        <v>610</v>
      </c>
      <c r="G33" s="41" t="s">
        <v>610</v>
      </c>
    </row>
    <row r="34" spans="1:7" ht="40.15" customHeight="1">
      <c r="A34" s="6" t="s">
        <v>32</v>
      </c>
      <c r="B34" s="26" t="s">
        <v>460</v>
      </c>
      <c r="C34" s="32" t="s">
        <v>66</v>
      </c>
      <c r="D34" s="35">
        <v>325000</v>
      </c>
      <c r="E34" s="38">
        <v>325000</v>
      </c>
      <c r="F34" s="44" t="s">
        <v>610</v>
      </c>
      <c r="G34" s="41" t="s">
        <v>610</v>
      </c>
    </row>
    <row r="35" spans="1:7" ht="40.15" customHeight="1">
      <c r="A35" s="6" t="s">
        <v>45</v>
      </c>
      <c r="B35" s="27" t="s">
        <v>679</v>
      </c>
      <c r="C35" s="32" t="s">
        <v>78</v>
      </c>
      <c r="D35" s="35">
        <v>250000</v>
      </c>
      <c r="E35" s="38">
        <v>250000</v>
      </c>
      <c r="F35" s="44" t="s">
        <v>610</v>
      </c>
      <c r="G35" s="41" t="s">
        <v>610</v>
      </c>
    </row>
    <row r="36" spans="1:7" ht="40.15" customHeight="1">
      <c r="A36" s="6" t="s">
        <v>35</v>
      </c>
      <c r="B36" s="26" t="s">
        <v>680</v>
      </c>
      <c r="C36" s="32" t="s">
        <v>69</v>
      </c>
      <c r="D36" s="35">
        <v>900000</v>
      </c>
      <c r="E36" s="38">
        <v>900000</v>
      </c>
      <c r="F36" s="44" t="s">
        <v>610</v>
      </c>
      <c r="G36" s="41" t="s">
        <v>610</v>
      </c>
    </row>
    <row r="37" spans="1:7" ht="40.15" customHeight="1">
      <c r="A37" s="6" t="s">
        <v>19</v>
      </c>
      <c r="B37" s="26" t="s">
        <v>681</v>
      </c>
      <c r="C37" s="32" t="s">
        <v>53</v>
      </c>
      <c r="D37" s="35">
        <v>500000</v>
      </c>
      <c r="E37" s="38">
        <v>500000</v>
      </c>
      <c r="F37" s="44" t="s">
        <v>610</v>
      </c>
      <c r="G37" s="41" t="s">
        <v>610</v>
      </c>
    </row>
    <row r="38" spans="1:7" ht="40.15" customHeight="1">
      <c r="A38" s="6" t="s">
        <v>16</v>
      </c>
      <c r="B38" s="26" t="s">
        <v>489</v>
      </c>
      <c r="C38" s="32" t="s">
        <v>50</v>
      </c>
      <c r="D38" s="35">
        <v>250000</v>
      </c>
      <c r="E38" s="38">
        <v>250000</v>
      </c>
      <c r="F38" s="44" t="s">
        <v>610</v>
      </c>
      <c r="G38" s="41" t="s">
        <v>610</v>
      </c>
    </row>
    <row r="39" spans="1:7" ht="40.15" customHeight="1" thickBot="1">
      <c r="A39" s="13" t="s">
        <v>27</v>
      </c>
      <c r="B39" s="25" t="s">
        <v>634</v>
      </c>
      <c r="C39" s="33" t="s">
        <v>62</v>
      </c>
      <c r="D39" s="36">
        <v>250000</v>
      </c>
      <c r="E39" s="40">
        <v>250000</v>
      </c>
      <c r="F39" s="45" t="s">
        <v>610</v>
      </c>
      <c r="G39" s="42" t="s">
        <v>610</v>
      </c>
    </row>
    <row r="43" spans="1:7" ht="23.25">
      <c r="A43" s="1" t="s">
        <v>80</v>
      </c>
    </row>
    <row r="44" spans="1:7" ht="15.75" thickBot="1"/>
    <row r="45" spans="1:7" ht="22.5">
      <c r="A45" s="9" t="s">
        <v>6</v>
      </c>
      <c r="B45" s="10" t="s">
        <v>7</v>
      </c>
      <c r="C45" s="30" t="s">
        <v>8</v>
      </c>
      <c r="D45" s="34" t="s">
        <v>9</v>
      </c>
      <c r="E45" s="46" t="s">
        <v>10</v>
      </c>
      <c r="F45" s="34" t="s">
        <v>608</v>
      </c>
      <c r="G45" s="11" t="s">
        <v>609</v>
      </c>
    </row>
    <row r="46" spans="1:7">
      <c r="A46" s="28" t="s">
        <v>81</v>
      </c>
      <c r="B46" s="24" t="s">
        <v>682</v>
      </c>
      <c r="C46" s="31" t="s">
        <v>110</v>
      </c>
      <c r="D46" s="35">
        <v>450000</v>
      </c>
      <c r="E46" s="37">
        <v>450000</v>
      </c>
      <c r="F46" s="52" t="s">
        <v>610</v>
      </c>
      <c r="G46" s="47" t="s">
        <v>610</v>
      </c>
    </row>
    <row r="47" spans="1:7" ht="40.15" customHeight="1">
      <c r="A47" s="6" t="s">
        <v>82</v>
      </c>
      <c r="B47" s="26" t="s">
        <v>683</v>
      </c>
      <c r="C47" s="32" t="s">
        <v>47</v>
      </c>
      <c r="D47" s="35">
        <v>475000</v>
      </c>
      <c r="E47" s="38">
        <v>475000</v>
      </c>
      <c r="F47" s="53" t="s">
        <v>610</v>
      </c>
      <c r="G47" s="48" t="s">
        <v>610</v>
      </c>
    </row>
    <row r="48" spans="1:7" ht="40.15" customHeight="1">
      <c r="A48" s="6" t="s">
        <v>83</v>
      </c>
      <c r="B48" s="27" t="s">
        <v>684</v>
      </c>
      <c r="C48" s="32" t="s">
        <v>111</v>
      </c>
      <c r="D48" s="35">
        <v>250000</v>
      </c>
      <c r="E48" s="39">
        <v>250000</v>
      </c>
      <c r="F48" s="53" t="s">
        <v>610</v>
      </c>
      <c r="G48" s="48" t="s">
        <v>610</v>
      </c>
    </row>
    <row r="49" spans="1:7" ht="40.15" customHeight="1">
      <c r="A49" s="6" t="s">
        <v>84</v>
      </c>
      <c r="B49" s="26" t="s">
        <v>685</v>
      </c>
      <c r="C49" s="32" t="s">
        <v>67</v>
      </c>
      <c r="D49" s="35">
        <v>450000</v>
      </c>
      <c r="E49" s="38">
        <v>650000</v>
      </c>
      <c r="F49" s="53" t="s">
        <v>610</v>
      </c>
      <c r="G49" s="48" t="s">
        <v>610</v>
      </c>
    </row>
    <row r="50" spans="1:7" ht="40.15" customHeight="1">
      <c r="A50" s="6" t="s">
        <v>85</v>
      </c>
      <c r="B50" s="26" t="s">
        <v>686</v>
      </c>
      <c r="C50" s="32" t="s">
        <v>112</v>
      </c>
      <c r="D50" s="35">
        <v>250000</v>
      </c>
      <c r="E50" s="38">
        <v>250000</v>
      </c>
      <c r="F50" s="53" t="s">
        <v>610</v>
      </c>
      <c r="G50" s="48" t="s">
        <v>610</v>
      </c>
    </row>
    <row r="51" spans="1:7" ht="40.15" customHeight="1">
      <c r="A51" s="6" t="s">
        <v>86</v>
      </c>
      <c r="B51" s="26" t="s">
        <v>687</v>
      </c>
      <c r="C51" s="32" t="s">
        <v>113</v>
      </c>
      <c r="D51" s="35">
        <v>225000</v>
      </c>
      <c r="E51" s="38">
        <v>225000</v>
      </c>
      <c r="F51" s="53" t="s">
        <v>610</v>
      </c>
      <c r="G51" s="48" t="s">
        <v>610</v>
      </c>
    </row>
    <row r="52" spans="1:7" ht="40.15" customHeight="1">
      <c r="A52" s="6" t="s">
        <v>87</v>
      </c>
      <c r="B52" s="26" t="s">
        <v>688</v>
      </c>
      <c r="C52" s="32" t="s">
        <v>114</v>
      </c>
      <c r="D52" s="35">
        <v>675000</v>
      </c>
      <c r="E52" s="38">
        <v>825000</v>
      </c>
      <c r="F52" s="53" t="s">
        <v>610</v>
      </c>
      <c r="G52" s="48" t="s">
        <v>610</v>
      </c>
    </row>
    <row r="53" spans="1:7" ht="40.15" customHeight="1">
      <c r="A53" s="6" t="s">
        <v>88</v>
      </c>
      <c r="B53" s="26" t="s">
        <v>689</v>
      </c>
      <c r="C53" s="32" t="s">
        <v>115</v>
      </c>
      <c r="D53" s="35">
        <v>525000</v>
      </c>
      <c r="E53" s="38">
        <v>525000</v>
      </c>
      <c r="F53" s="53" t="s">
        <v>610</v>
      </c>
      <c r="G53" s="48" t="s">
        <v>610</v>
      </c>
    </row>
    <row r="54" spans="1:7" ht="40.15" customHeight="1">
      <c r="A54" s="6" t="s">
        <v>89</v>
      </c>
      <c r="B54" s="26" t="s">
        <v>690</v>
      </c>
      <c r="C54" s="32" t="s">
        <v>116</v>
      </c>
      <c r="D54" s="35">
        <v>475000</v>
      </c>
      <c r="E54" s="38">
        <v>475000</v>
      </c>
      <c r="F54" s="53" t="s">
        <v>610</v>
      </c>
      <c r="G54" s="48" t="s">
        <v>610</v>
      </c>
    </row>
    <row r="55" spans="1:7" ht="40.15" customHeight="1">
      <c r="A55" s="6" t="s">
        <v>90</v>
      </c>
      <c r="B55" s="26" t="s">
        <v>691</v>
      </c>
      <c r="C55" s="32" t="s">
        <v>117</v>
      </c>
      <c r="D55" s="35">
        <v>550000</v>
      </c>
      <c r="E55" s="38" t="s">
        <v>599</v>
      </c>
      <c r="F55" s="53" t="s">
        <v>610</v>
      </c>
      <c r="G55" s="48" t="s">
        <v>610</v>
      </c>
    </row>
    <row r="56" spans="1:7" ht="40.15" customHeight="1">
      <c r="A56" s="6" t="s">
        <v>91</v>
      </c>
      <c r="B56" s="27" t="s">
        <v>692</v>
      </c>
      <c r="C56" s="32" t="s">
        <v>118</v>
      </c>
      <c r="D56" s="35">
        <v>400000</v>
      </c>
      <c r="E56" s="38">
        <v>400000</v>
      </c>
      <c r="F56" s="53" t="s">
        <v>610</v>
      </c>
      <c r="G56" s="48" t="s">
        <v>610</v>
      </c>
    </row>
    <row r="57" spans="1:7" ht="40.15" customHeight="1">
      <c r="A57" s="6" t="s">
        <v>92</v>
      </c>
      <c r="B57" s="26" t="s">
        <v>693</v>
      </c>
      <c r="C57" s="32" t="s">
        <v>119</v>
      </c>
      <c r="D57" s="35">
        <v>550000</v>
      </c>
      <c r="E57" s="38">
        <v>700000</v>
      </c>
      <c r="F57" s="53" t="s">
        <v>610</v>
      </c>
      <c r="G57" s="48" t="s">
        <v>610</v>
      </c>
    </row>
    <row r="58" spans="1:7" ht="40.15" customHeight="1">
      <c r="A58" s="6" t="s">
        <v>93</v>
      </c>
      <c r="B58" s="26" t="s">
        <v>694</v>
      </c>
      <c r="C58" s="32" t="s">
        <v>120</v>
      </c>
      <c r="D58" s="35">
        <v>600000</v>
      </c>
      <c r="E58" s="38">
        <v>600000</v>
      </c>
      <c r="F58" s="53" t="s">
        <v>610</v>
      </c>
      <c r="G58" s="48" t="s">
        <v>610</v>
      </c>
    </row>
    <row r="59" spans="1:7" ht="40.15" customHeight="1">
      <c r="A59" s="6" t="s">
        <v>94</v>
      </c>
      <c r="B59" s="26" t="s">
        <v>695</v>
      </c>
      <c r="C59" s="32" t="s">
        <v>47</v>
      </c>
      <c r="D59" s="35">
        <v>550000</v>
      </c>
      <c r="E59" s="38">
        <v>550000</v>
      </c>
      <c r="F59" s="53" t="s">
        <v>610</v>
      </c>
      <c r="G59" s="48" t="s">
        <v>610</v>
      </c>
    </row>
    <row r="60" spans="1:7" ht="40.15" customHeight="1">
      <c r="A60" s="6" t="s">
        <v>95</v>
      </c>
      <c r="B60" s="26" t="s">
        <v>696</v>
      </c>
      <c r="C60" s="32" t="s">
        <v>121</v>
      </c>
      <c r="D60" s="35">
        <v>250000</v>
      </c>
      <c r="E60" s="38">
        <v>250000</v>
      </c>
      <c r="F60" s="53" t="s">
        <v>610</v>
      </c>
      <c r="G60" s="48" t="s">
        <v>610</v>
      </c>
    </row>
    <row r="61" spans="1:7" ht="40.15" customHeight="1">
      <c r="A61" s="6" t="s">
        <v>96</v>
      </c>
      <c r="B61" s="27" t="s">
        <v>697</v>
      </c>
      <c r="C61" s="32" t="s">
        <v>122</v>
      </c>
      <c r="D61" s="35">
        <v>125000</v>
      </c>
      <c r="E61" s="38">
        <v>125000</v>
      </c>
      <c r="F61" s="54" t="s">
        <v>610</v>
      </c>
      <c r="G61" s="49" t="s">
        <v>610</v>
      </c>
    </row>
    <row r="62" spans="1:7" ht="40.15" customHeight="1">
      <c r="A62" s="6" t="s">
        <v>97</v>
      </c>
      <c r="B62" s="26" t="s">
        <v>698</v>
      </c>
      <c r="C62" s="32" t="s">
        <v>123</v>
      </c>
      <c r="D62" s="35">
        <v>247282</v>
      </c>
      <c r="E62" s="38">
        <v>252718</v>
      </c>
      <c r="F62" s="53" t="s">
        <v>610</v>
      </c>
      <c r="G62" s="48" t="s">
        <v>610</v>
      </c>
    </row>
    <row r="63" spans="1:7" ht="40.15" customHeight="1">
      <c r="A63" s="6" t="s">
        <v>98</v>
      </c>
      <c r="B63" s="26" t="s">
        <v>699</v>
      </c>
      <c r="C63" s="32" t="s">
        <v>124</v>
      </c>
      <c r="D63" s="35">
        <v>325000</v>
      </c>
      <c r="E63" s="38">
        <v>325000</v>
      </c>
      <c r="F63" s="53" t="s">
        <v>610</v>
      </c>
      <c r="G63" s="48" t="s">
        <v>610</v>
      </c>
    </row>
    <row r="64" spans="1:7" ht="40.15" customHeight="1">
      <c r="A64" s="6" t="s">
        <v>99</v>
      </c>
      <c r="B64" s="26" t="s">
        <v>700</v>
      </c>
      <c r="C64" s="32" t="s">
        <v>125</v>
      </c>
      <c r="D64" s="35">
        <v>375000</v>
      </c>
      <c r="E64" s="38">
        <v>375000</v>
      </c>
      <c r="F64" s="53" t="s">
        <v>610</v>
      </c>
      <c r="G64" s="48" t="s">
        <v>610</v>
      </c>
    </row>
    <row r="65" spans="1:7" ht="40.15" customHeight="1">
      <c r="A65" s="6" t="s">
        <v>100</v>
      </c>
      <c r="B65" s="26" t="s">
        <v>701</v>
      </c>
      <c r="C65" s="32" t="s">
        <v>126</v>
      </c>
      <c r="D65" s="35">
        <v>450000</v>
      </c>
      <c r="E65" s="38">
        <v>450000</v>
      </c>
      <c r="F65" s="53" t="s">
        <v>610</v>
      </c>
      <c r="G65" s="48" t="s">
        <v>610</v>
      </c>
    </row>
    <row r="66" spans="1:7" ht="40.15" customHeight="1">
      <c r="A66" s="6" t="s">
        <v>101</v>
      </c>
      <c r="B66" s="26" t="s">
        <v>702</v>
      </c>
      <c r="C66" s="32" t="s">
        <v>127</v>
      </c>
      <c r="D66" s="35">
        <v>500000</v>
      </c>
      <c r="E66" s="38">
        <v>500000</v>
      </c>
      <c r="F66" s="53" t="s">
        <v>610</v>
      </c>
      <c r="G66" s="48" t="s">
        <v>610</v>
      </c>
    </row>
    <row r="67" spans="1:7" ht="40.15" customHeight="1">
      <c r="A67" s="6" t="s">
        <v>102</v>
      </c>
      <c r="B67" s="26" t="s">
        <v>703</v>
      </c>
      <c r="C67" s="32" t="s">
        <v>128</v>
      </c>
      <c r="D67" s="35">
        <v>275000</v>
      </c>
      <c r="E67" s="38">
        <v>275000</v>
      </c>
      <c r="F67" s="53" t="s">
        <v>610</v>
      </c>
      <c r="G67" s="48" t="s">
        <v>610</v>
      </c>
    </row>
    <row r="68" spans="1:7" ht="40.15" customHeight="1">
      <c r="A68" s="6" t="s">
        <v>103</v>
      </c>
      <c r="B68" s="26" t="s">
        <v>704</v>
      </c>
      <c r="C68" s="32" t="s">
        <v>129</v>
      </c>
      <c r="D68" s="35">
        <v>350000</v>
      </c>
      <c r="E68" s="38">
        <v>350000</v>
      </c>
      <c r="F68" s="53" t="s">
        <v>610</v>
      </c>
      <c r="G68" s="48" t="s">
        <v>610</v>
      </c>
    </row>
    <row r="69" spans="1:7" ht="40.15" customHeight="1">
      <c r="A69" s="6" t="s">
        <v>104</v>
      </c>
      <c r="B69" s="26" t="s">
        <v>705</v>
      </c>
      <c r="C69" s="32" t="s">
        <v>130</v>
      </c>
      <c r="D69" s="35">
        <v>350000</v>
      </c>
      <c r="E69" s="38">
        <v>350000</v>
      </c>
      <c r="F69" s="53" t="s">
        <v>610</v>
      </c>
      <c r="G69" s="48" t="s">
        <v>610</v>
      </c>
    </row>
    <row r="70" spans="1:7" ht="40.15" customHeight="1">
      <c r="A70" s="6" t="s">
        <v>105</v>
      </c>
      <c r="B70" s="26" t="s">
        <v>706</v>
      </c>
      <c r="C70" s="32" t="s">
        <v>131</v>
      </c>
      <c r="D70" s="35">
        <v>287500</v>
      </c>
      <c r="E70" s="38">
        <v>287500</v>
      </c>
      <c r="F70" s="53" t="s">
        <v>610</v>
      </c>
      <c r="G70" s="48" t="s">
        <v>610</v>
      </c>
    </row>
    <row r="71" spans="1:7" ht="40.15" customHeight="1">
      <c r="A71" s="6" t="s">
        <v>106</v>
      </c>
      <c r="B71" s="27" t="s">
        <v>707</v>
      </c>
      <c r="C71" s="32" t="s">
        <v>132</v>
      </c>
      <c r="D71" s="35">
        <v>85000</v>
      </c>
      <c r="E71" s="38">
        <v>165000</v>
      </c>
      <c r="F71" s="54" t="s">
        <v>610</v>
      </c>
      <c r="G71" s="49" t="s">
        <v>610</v>
      </c>
    </row>
    <row r="72" spans="1:7" ht="40.15" customHeight="1">
      <c r="A72" s="6" t="s">
        <v>107</v>
      </c>
      <c r="B72" s="26" t="s">
        <v>708</v>
      </c>
      <c r="C72" s="32" t="s">
        <v>133</v>
      </c>
      <c r="D72" s="35">
        <v>400000</v>
      </c>
      <c r="E72" s="38">
        <v>400000</v>
      </c>
      <c r="F72" s="55" t="s">
        <v>610</v>
      </c>
      <c r="G72" s="50" t="s">
        <v>610</v>
      </c>
    </row>
    <row r="73" spans="1:7" ht="40.15" customHeight="1">
      <c r="A73" s="6" t="s">
        <v>108</v>
      </c>
      <c r="B73" s="26" t="s">
        <v>709</v>
      </c>
      <c r="C73" s="32" t="s">
        <v>134</v>
      </c>
      <c r="D73" s="35">
        <v>375000</v>
      </c>
      <c r="E73" s="38">
        <v>375000</v>
      </c>
      <c r="F73" s="53" t="s">
        <v>610</v>
      </c>
      <c r="G73" s="48" t="s">
        <v>610</v>
      </c>
    </row>
    <row r="74" spans="1:7" ht="40.15" customHeight="1" thickBot="1">
      <c r="A74" s="29" t="s">
        <v>109</v>
      </c>
      <c r="B74" s="25" t="s">
        <v>710</v>
      </c>
      <c r="C74" s="33" t="s">
        <v>135</v>
      </c>
      <c r="D74" s="36">
        <v>357000</v>
      </c>
      <c r="E74" s="40">
        <v>357000</v>
      </c>
      <c r="F74" s="56" t="s">
        <v>610</v>
      </c>
      <c r="G74" s="51" t="s">
        <v>610</v>
      </c>
    </row>
    <row r="75" spans="1:7" ht="40.15" customHeight="1"/>
    <row r="76" spans="1:7" ht="40.15" customHeight="1"/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zoomScaleNormal="100" workbookViewId="0"/>
  </sheetViews>
  <sheetFormatPr baseColWidth="10" defaultColWidth="11.5703125" defaultRowHeight="11.25"/>
  <cols>
    <col min="1" max="1" width="35.85546875" style="21" customWidth="1"/>
    <col min="2" max="2" width="28" style="21" customWidth="1"/>
    <col min="3" max="3" width="29.85546875" style="21" customWidth="1"/>
    <col min="4" max="5" width="20.7109375" style="21" customWidth="1"/>
    <col min="6" max="6" width="10.28515625" style="21" bestFit="1" customWidth="1"/>
    <col min="7" max="7" width="14.5703125" style="21" customWidth="1"/>
    <col min="8" max="11" width="11.5703125" style="21"/>
    <col min="12" max="12" width="15.42578125" style="21" bestFit="1" customWidth="1"/>
    <col min="13" max="13" width="17.140625" style="21" bestFit="1" customWidth="1"/>
    <col min="14" max="14" width="22.7109375" style="21" bestFit="1" customWidth="1"/>
    <col min="15" max="15" width="11.5703125" style="21"/>
    <col min="16" max="16" width="11.28515625" style="21" bestFit="1" customWidth="1"/>
    <col min="17" max="17" width="11.5703125" style="21"/>
    <col min="18" max="18" width="12.7109375" style="21" bestFit="1" customWidth="1"/>
    <col min="19" max="16384" width="11.5703125" style="21"/>
  </cols>
  <sheetData>
    <row r="1" spans="1:7" ht="45.75" customHeight="1"/>
    <row r="2" spans="1:7" ht="23.25">
      <c r="A2" s="1" t="s">
        <v>136</v>
      </c>
    </row>
    <row r="3" spans="1:7" ht="12" thickBot="1"/>
    <row r="4" spans="1:7" ht="40.15" customHeight="1" thickBot="1">
      <c r="A4" s="9" t="s">
        <v>6</v>
      </c>
      <c r="B4" s="10" t="s">
        <v>7</v>
      </c>
      <c r="C4" s="10" t="s">
        <v>8</v>
      </c>
      <c r="D4" s="10" t="s">
        <v>9</v>
      </c>
      <c r="E4" s="10" t="s">
        <v>10</v>
      </c>
      <c r="F4" s="18" t="s">
        <v>608</v>
      </c>
      <c r="G4" s="11" t="s">
        <v>609</v>
      </c>
    </row>
    <row r="5" spans="1:7" ht="40.15" customHeight="1">
      <c r="A5" s="28" t="s">
        <v>137</v>
      </c>
      <c r="B5" s="24" t="s">
        <v>344</v>
      </c>
      <c r="C5" s="43" t="s">
        <v>150</v>
      </c>
      <c r="D5" s="59">
        <v>400000</v>
      </c>
      <c r="E5" s="61">
        <v>400000</v>
      </c>
      <c r="F5" s="65" t="s">
        <v>610</v>
      </c>
      <c r="G5" s="47" t="s">
        <v>611</v>
      </c>
    </row>
    <row r="6" spans="1:7" ht="40.15" customHeight="1">
      <c r="A6" s="6" t="s">
        <v>138</v>
      </c>
      <c r="B6" s="27" t="s">
        <v>711</v>
      </c>
      <c r="C6" s="57" t="s">
        <v>151</v>
      </c>
      <c r="D6" s="59">
        <v>700000</v>
      </c>
      <c r="E6" s="62">
        <f>1500000+900000</f>
        <v>2400000</v>
      </c>
      <c r="F6" s="53" t="s">
        <v>610</v>
      </c>
      <c r="G6" s="48" t="s">
        <v>610</v>
      </c>
    </row>
    <row r="7" spans="1:7" ht="40.15" customHeight="1">
      <c r="A7" s="6" t="s">
        <v>139</v>
      </c>
      <c r="B7" s="27" t="s">
        <v>648</v>
      </c>
      <c r="C7" s="57" t="s">
        <v>67</v>
      </c>
      <c r="D7" s="59">
        <v>400000</v>
      </c>
      <c r="E7" s="63">
        <v>700000</v>
      </c>
      <c r="F7" s="53" t="s">
        <v>610</v>
      </c>
      <c r="G7" s="48" t="s">
        <v>610</v>
      </c>
    </row>
    <row r="8" spans="1:7" ht="40.15" customHeight="1">
      <c r="A8" s="6" t="s">
        <v>140</v>
      </c>
      <c r="B8" s="26" t="s">
        <v>712</v>
      </c>
      <c r="C8" s="57" t="s">
        <v>152</v>
      </c>
      <c r="D8" s="59">
        <v>600000</v>
      </c>
      <c r="E8" s="62">
        <f>1150000+700000</f>
        <v>1850000</v>
      </c>
      <c r="F8" s="53" t="s">
        <v>610</v>
      </c>
      <c r="G8" s="48" t="s">
        <v>610</v>
      </c>
    </row>
    <row r="9" spans="1:7" ht="40.15" customHeight="1">
      <c r="A9" s="6" t="s">
        <v>141</v>
      </c>
      <c r="B9" s="26" t="s">
        <v>654</v>
      </c>
      <c r="C9" s="57" t="s">
        <v>153</v>
      </c>
      <c r="D9" s="59">
        <v>500000</v>
      </c>
      <c r="E9" s="62">
        <v>1500000</v>
      </c>
      <c r="F9" s="53" t="s">
        <v>610</v>
      </c>
      <c r="G9" s="48" t="s">
        <v>610</v>
      </c>
    </row>
    <row r="10" spans="1:7" ht="40.15" customHeight="1">
      <c r="A10" s="6" t="s">
        <v>142</v>
      </c>
      <c r="B10" s="26" t="s">
        <v>430</v>
      </c>
      <c r="C10" s="57" t="s">
        <v>154</v>
      </c>
      <c r="D10" s="59">
        <v>450000</v>
      </c>
      <c r="E10" s="62">
        <v>450000</v>
      </c>
      <c r="F10" s="53" t="s">
        <v>610</v>
      </c>
      <c r="G10" s="48" t="s">
        <v>610</v>
      </c>
    </row>
    <row r="11" spans="1:7" ht="40.15" customHeight="1">
      <c r="A11" s="6" t="s">
        <v>143</v>
      </c>
      <c r="B11" s="26" t="s">
        <v>713</v>
      </c>
      <c r="C11" s="57" t="s">
        <v>54</v>
      </c>
      <c r="D11" s="59">
        <v>800000</v>
      </c>
      <c r="E11" s="62">
        <f>1400000+1100000</f>
        <v>2500000</v>
      </c>
      <c r="F11" s="53" t="s">
        <v>610</v>
      </c>
      <c r="G11" s="48" t="s">
        <v>610</v>
      </c>
    </row>
    <row r="12" spans="1:7" ht="40.15" customHeight="1">
      <c r="A12" s="6" t="s">
        <v>144</v>
      </c>
      <c r="B12" s="26" t="s">
        <v>656</v>
      </c>
      <c r="C12" s="57" t="s">
        <v>155</v>
      </c>
      <c r="D12" s="59">
        <v>200000</v>
      </c>
      <c r="E12" s="62">
        <v>400000</v>
      </c>
      <c r="F12" s="53" t="s">
        <v>610</v>
      </c>
      <c r="G12" s="48" t="s">
        <v>610</v>
      </c>
    </row>
    <row r="13" spans="1:7" ht="40.15" customHeight="1">
      <c r="A13" s="6" t="s">
        <v>145</v>
      </c>
      <c r="B13" s="26" t="s">
        <v>658</v>
      </c>
      <c r="C13" s="57" t="s">
        <v>156</v>
      </c>
      <c r="D13" s="59">
        <v>1000000</v>
      </c>
      <c r="E13" s="62">
        <f>1200000+500000</f>
        <v>1700000</v>
      </c>
      <c r="F13" s="53" t="s">
        <v>610</v>
      </c>
      <c r="G13" s="48" t="s">
        <v>610</v>
      </c>
    </row>
    <row r="14" spans="1:7" ht="40.15" customHeight="1">
      <c r="A14" s="6" t="s">
        <v>146</v>
      </c>
      <c r="B14" s="26" t="s">
        <v>661</v>
      </c>
      <c r="C14" s="57" t="s">
        <v>157</v>
      </c>
      <c r="D14" s="59">
        <v>1200000</v>
      </c>
      <c r="E14" s="62">
        <f>1900000+1700000</f>
        <v>3600000</v>
      </c>
      <c r="F14" s="55" t="s">
        <v>610</v>
      </c>
      <c r="G14" s="50" t="s">
        <v>610</v>
      </c>
    </row>
    <row r="15" spans="1:7" ht="40.15" customHeight="1">
      <c r="A15" s="6" t="s">
        <v>147</v>
      </c>
      <c r="B15" s="26" t="s">
        <v>714</v>
      </c>
      <c r="C15" s="57" t="s">
        <v>158</v>
      </c>
      <c r="D15" s="59">
        <v>500000</v>
      </c>
      <c r="E15" s="62">
        <f>1400000+1000000</f>
        <v>2400000</v>
      </c>
      <c r="F15" s="53" t="s">
        <v>611</v>
      </c>
      <c r="G15" s="48" t="s">
        <v>610</v>
      </c>
    </row>
    <row r="16" spans="1:7" ht="40.15" customHeight="1">
      <c r="A16" s="6" t="s">
        <v>148</v>
      </c>
      <c r="B16" s="26" t="s">
        <v>474</v>
      </c>
      <c r="C16" s="57" t="s">
        <v>159</v>
      </c>
      <c r="D16" s="59">
        <v>500000</v>
      </c>
      <c r="E16" s="62">
        <f>1900000+1600000</f>
        <v>3500000</v>
      </c>
      <c r="F16" s="54" t="s">
        <v>610</v>
      </c>
      <c r="G16" s="48" t="s">
        <v>611</v>
      </c>
    </row>
    <row r="17" spans="1:7" ht="40.15" customHeight="1" thickBot="1">
      <c r="A17" s="13" t="s">
        <v>149</v>
      </c>
      <c r="B17" s="25" t="s">
        <v>715</v>
      </c>
      <c r="C17" s="58" t="s">
        <v>160</v>
      </c>
      <c r="D17" s="60">
        <v>400000</v>
      </c>
      <c r="E17" s="64">
        <f>500000+200000</f>
        <v>700000</v>
      </c>
      <c r="F17" s="56" t="s">
        <v>610</v>
      </c>
      <c r="G17" s="51" t="s">
        <v>610</v>
      </c>
    </row>
    <row r="18" spans="1:7" ht="40.15" customHeight="1"/>
    <row r="21" spans="1:7" ht="10.15" customHeight="1"/>
    <row r="22" spans="1:7" ht="40.15" customHeight="1">
      <c r="A22" s="1" t="s">
        <v>161</v>
      </c>
    </row>
    <row r="23" spans="1:7" ht="14.45" customHeight="1" thickBot="1"/>
    <row r="24" spans="1:7" ht="40.15" customHeight="1">
      <c r="A24" s="34" t="s">
        <v>6</v>
      </c>
      <c r="B24" s="18" t="s">
        <v>7</v>
      </c>
      <c r="C24" s="30" t="s">
        <v>8</v>
      </c>
      <c r="D24" s="34" t="s">
        <v>9</v>
      </c>
      <c r="E24" s="46" t="s">
        <v>10</v>
      </c>
      <c r="F24" s="34" t="s">
        <v>608</v>
      </c>
      <c r="G24" s="11" t="s">
        <v>609</v>
      </c>
    </row>
    <row r="25" spans="1:7" ht="40.15" customHeight="1">
      <c r="A25" s="28" t="s">
        <v>162</v>
      </c>
      <c r="B25" s="24" t="s">
        <v>474</v>
      </c>
      <c r="C25" s="31" t="s">
        <v>163</v>
      </c>
      <c r="D25" s="35" t="s">
        <v>599</v>
      </c>
      <c r="E25" s="37">
        <f>150000+150000</f>
        <v>300000</v>
      </c>
      <c r="F25" s="73" t="s">
        <v>610</v>
      </c>
      <c r="G25" s="69" t="s">
        <v>611</v>
      </c>
    </row>
    <row r="26" spans="1:7" ht="40.15" customHeight="1">
      <c r="A26" s="67" t="s">
        <v>137</v>
      </c>
      <c r="B26" s="24" t="s">
        <v>344</v>
      </c>
      <c r="C26" s="32" t="s">
        <v>150</v>
      </c>
      <c r="D26" s="35" t="s">
        <v>599</v>
      </c>
      <c r="E26" s="38">
        <f>112500+37500</f>
        <v>150000</v>
      </c>
      <c r="F26" s="74" t="s">
        <v>610</v>
      </c>
      <c r="G26" s="70" t="s">
        <v>611</v>
      </c>
    </row>
    <row r="27" spans="1:7" ht="40.15" customHeight="1">
      <c r="A27" s="67" t="s">
        <v>138</v>
      </c>
      <c r="B27" s="66" t="s">
        <v>711</v>
      </c>
      <c r="C27" s="32" t="s">
        <v>151</v>
      </c>
      <c r="D27" s="35" t="s">
        <v>599</v>
      </c>
      <c r="E27" s="39">
        <f>200000+200000</f>
        <v>400000</v>
      </c>
      <c r="F27" s="75" t="s">
        <v>610</v>
      </c>
      <c r="G27" s="70" t="s">
        <v>610</v>
      </c>
    </row>
    <row r="28" spans="1:7" ht="40.15" customHeight="1">
      <c r="A28" s="67" t="s">
        <v>139</v>
      </c>
      <c r="B28" s="24" t="s">
        <v>648</v>
      </c>
      <c r="C28" s="32" t="s">
        <v>67</v>
      </c>
      <c r="D28" s="35" t="s">
        <v>599</v>
      </c>
      <c r="E28" s="38">
        <f>150000+50000</f>
        <v>200000</v>
      </c>
      <c r="F28" s="75" t="s">
        <v>610</v>
      </c>
      <c r="G28" s="70" t="s">
        <v>610</v>
      </c>
    </row>
    <row r="29" spans="1:7" ht="40.15" customHeight="1">
      <c r="A29" s="67" t="s">
        <v>140</v>
      </c>
      <c r="B29" s="24" t="s">
        <v>712</v>
      </c>
      <c r="C29" s="32" t="s">
        <v>152</v>
      </c>
      <c r="D29" s="35" t="s">
        <v>599</v>
      </c>
      <c r="E29" s="38">
        <f>150000+150000</f>
        <v>300000</v>
      </c>
      <c r="F29" s="75" t="s">
        <v>610</v>
      </c>
      <c r="G29" s="70" t="s">
        <v>610</v>
      </c>
    </row>
    <row r="30" spans="1:7" ht="40.15" customHeight="1">
      <c r="A30" s="67" t="s">
        <v>141</v>
      </c>
      <c r="B30" s="24" t="s">
        <v>654</v>
      </c>
      <c r="C30" s="32" t="s">
        <v>153</v>
      </c>
      <c r="D30" s="35" t="s">
        <v>599</v>
      </c>
      <c r="E30" s="38">
        <f>250000+250000</f>
        <v>500000</v>
      </c>
      <c r="F30" s="75" t="s">
        <v>610</v>
      </c>
      <c r="G30" s="70" t="s">
        <v>610</v>
      </c>
    </row>
    <row r="31" spans="1:7" ht="40.15" customHeight="1">
      <c r="A31" s="67" t="s">
        <v>142</v>
      </c>
      <c r="B31" s="24" t="s">
        <v>430</v>
      </c>
      <c r="C31" s="32" t="s">
        <v>154</v>
      </c>
      <c r="D31" s="35" t="s">
        <v>599</v>
      </c>
      <c r="E31" s="38">
        <f>75000+25000</f>
        <v>100000</v>
      </c>
      <c r="F31" s="75" t="s">
        <v>610</v>
      </c>
      <c r="G31" s="70" t="s">
        <v>610</v>
      </c>
    </row>
    <row r="32" spans="1:7" ht="40.15" customHeight="1">
      <c r="A32" s="67" t="s">
        <v>143</v>
      </c>
      <c r="B32" s="24" t="s">
        <v>713</v>
      </c>
      <c r="C32" s="32" t="s">
        <v>54</v>
      </c>
      <c r="D32" s="35" t="s">
        <v>599</v>
      </c>
      <c r="E32" s="38">
        <v>150000</v>
      </c>
      <c r="F32" s="75" t="s">
        <v>610</v>
      </c>
      <c r="G32" s="70" t="s">
        <v>610</v>
      </c>
    </row>
    <row r="33" spans="1:7" ht="40.15" customHeight="1">
      <c r="A33" s="67" t="s">
        <v>144</v>
      </c>
      <c r="B33" s="24" t="s">
        <v>656</v>
      </c>
      <c r="C33" s="32" t="s">
        <v>155</v>
      </c>
      <c r="D33" s="35" t="s">
        <v>599</v>
      </c>
      <c r="E33" s="38">
        <f>150000+50000</f>
        <v>200000</v>
      </c>
      <c r="F33" s="75" t="s">
        <v>610</v>
      </c>
      <c r="G33" s="70" t="s">
        <v>610</v>
      </c>
    </row>
    <row r="34" spans="1:7" ht="40.15" customHeight="1">
      <c r="A34" s="67" t="s">
        <v>145</v>
      </c>
      <c r="B34" s="24" t="s">
        <v>658</v>
      </c>
      <c r="C34" s="32" t="s">
        <v>156</v>
      </c>
      <c r="D34" s="35" t="s">
        <v>599</v>
      </c>
      <c r="E34" s="38">
        <f>150000+150000</f>
        <v>300000</v>
      </c>
      <c r="F34" s="75" t="s">
        <v>610</v>
      </c>
      <c r="G34" s="70" t="s">
        <v>610</v>
      </c>
    </row>
    <row r="35" spans="1:7" ht="40.15" customHeight="1">
      <c r="A35" s="67" t="s">
        <v>146</v>
      </c>
      <c r="B35" s="24" t="s">
        <v>661</v>
      </c>
      <c r="C35" s="32" t="s">
        <v>157</v>
      </c>
      <c r="D35" s="35" t="s">
        <v>599</v>
      </c>
      <c r="E35" s="38">
        <f>150000+50000</f>
        <v>200000</v>
      </c>
      <c r="F35" s="76" t="s">
        <v>610</v>
      </c>
      <c r="G35" s="71" t="s">
        <v>610</v>
      </c>
    </row>
    <row r="36" spans="1:7" ht="40.15" customHeight="1">
      <c r="A36" s="67" t="s">
        <v>147</v>
      </c>
      <c r="B36" s="24" t="s">
        <v>714</v>
      </c>
      <c r="C36" s="32" t="s">
        <v>158</v>
      </c>
      <c r="D36" s="35" t="s">
        <v>599</v>
      </c>
      <c r="E36" s="38">
        <f>75000+25000</f>
        <v>100000</v>
      </c>
      <c r="F36" s="75" t="s">
        <v>611</v>
      </c>
      <c r="G36" s="70" t="s">
        <v>610</v>
      </c>
    </row>
    <row r="37" spans="1:7" ht="40.15" customHeight="1">
      <c r="A37" s="67" t="s">
        <v>148</v>
      </c>
      <c r="B37" s="24" t="s">
        <v>474</v>
      </c>
      <c r="C37" s="68" t="s">
        <v>159</v>
      </c>
      <c r="D37" s="35" t="s">
        <v>599</v>
      </c>
      <c r="E37" s="38">
        <f>(187500+62500)*2</f>
        <v>500000</v>
      </c>
      <c r="F37" s="74" t="s">
        <v>610</v>
      </c>
      <c r="G37" s="70" t="s">
        <v>611</v>
      </c>
    </row>
    <row r="38" spans="1:7" ht="40.15" customHeight="1" thickBot="1">
      <c r="A38" s="29" t="s">
        <v>149</v>
      </c>
      <c r="B38" s="25" t="s">
        <v>715</v>
      </c>
      <c r="C38" s="33" t="s">
        <v>160</v>
      </c>
      <c r="D38" s="36" t="s">
        <v>599</v>
      </c>
      <c r="E38" s="40">
        <f>200000+200000</f>
        <v>400000</v>
      </c>
      <c r="F38" s="77" t="s">
        <v>610</v>
      </c>
      <c r="G38" s="72" t="s">
        <v>610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4"/>
  <sheetViews>
    <sheetView workbookViewId="0">
      <selection activeCell="C1" sqref="C1"/>
    </sheetView>
  </sheetViews>
  <sheetFormatPr baseColWidth="10" defaultRowHeight="15"/>
  <cols>
    <col min="1" max="1" width="30.7109375" bestFit="1" customWidth="1"/>
    <col min="2" max="2" width="22.42578125" bestFit="1" customWidth="1"/>
    <col min="3" max="3" width="36.28515625" customWidth="1"/>
    <col min="4" max="5" width="20.7109375" customWidth="1"/>
    <col min="7" max="7" width="17" customWidth="1"/>
  </cols>
  <sheetData>
    <row r="1" spans="1:7" ht="47.25" customHeight="1"/>
    <row r="2" spans="1:7" ht="23.25">
      <c r="A2" s="1" t="s">
        <v>0</v>
      </c>
    </row>
    <row r="3" spans="1:7" ht="15.75" thickBot="1"/>
    <row r="4" spans="1:7" ht="40.15" customHeight="1">
      <c r="A4" s="34" t="s">
        <v>6</v>
      </c>
      <c r="B4" s="18" t="s">
        <v>7</v>
      </c>
      <c r="C4" s="30" t="s">
        <v>8</v>
      </c>
      <c r="D4" s="34" t="s">
        <v>9</v>
      </c>
      <c r="E4" s="46" t="s">
        <v>10</v>
      </c>
      <c r="F4" s="34" t="s">
        <v>608</v>
      </c>
      <c r="G4" s="11" t="s">
        <v>609</v>
      </c>
    </row>
    <row r="5" spans="1:7" ht="40.15" customHeight="1">
      <c r="A5" s="28" t="s">
        <v>164</v>
      </c>
      <c r="B5" s="24" t="s">
        <v>716</v>
      </c>
      <c r="C5" s="31" t="s">
        <v>173</v>
      </c>
      <c r="D5" s="35">
        <v>300000</v>
      </c>
      <c r="E5" s="37">
        <v>950000</v>
      </c>
      <c r="F5" s="57" t="s">
        <v>610</v>
      </c>
      <c r="G5" s="22" t="s">
        <v>610</v>
      </c>
    </row>
    <row r="6" spans="1:7" ht="40.15" customHeight="1">
      <c r="A6" s="67" t="s">
        <v>165</v>
      </c>
      <c r="B6" s="24" t="s">
        <v>346</v>
      </c>
      <c r="C6" s="32" t="s">
        <v>174</v>
      </c>
      <c r="D6" s="35">
        <v>325000</v>
      </c>
      <c r="E6" s="38">
        <v>875000</v>
      </c>
      <c r="F6" s="57" t="s">
        <v>610</v>
      </c>
      <c r="G6" s="22" t="s">
        <v>610</v>
      </c>
    </row>
    <row r="7" spans="1:7" ht="40.15" customHeight="1">
      <c r="A7" s="67" t="s">
        <v>612</v>
      </c>
      <c r="B7" s="66" t="s">
        <v>717</v>
      </c>
      <c r="C7" s="32" t="s">
        <v>175</v>
      </c>
      <c r="D7" s="35" t="s">
        <v>599</v>
      </c>
      <c r="E7" s="39">
        <f>1056000+544000</f>
        <v>1600000</v>
      </c>
      <c r="F7" s="57" t="s">
        <v>611</v>
      </c>
      <c r="G7" s="22" t="s">
        <v>610</v>
      </c>
    </row>
    <row r="8" spans="1:7" ht="40.15" customHeight="1">
      <c r="A8" s="67" t="s">
        <v>166</v>
      </c>
      <c r="B8" s="24" t="s">
        <v>653</v>
      </c>
      <c r="C8" s="32" t="s">
        <v>130</v>
      </c>
      <c r="D8" s="35">
        <v>1100000</v>
      </c>
      <c r="E8" s="38">
        <f>1254000+646000</f>
        <v>1900000</v>
      </c>
      <c r="F8" s="57" t="s">
        <v>610</v>
      </c>
      <c r="G8" s="22" t="s">
        <v>610</v>
      </c>
    </row>
    <row r="9" spans="1:7" ht="40.15" customHeight="1">
      <c r="A9" s="67" t="s">
        <v>167</v>
      </c>
      <c r="B9" s="24" t="s">
        <v>718</v>
      </c>
      <c r="C9" s="32" t="s">
        <v>176</v>
      </c>
      <c r="D9" s="35">
        <v>400000</v>
      </c>
      <c r="E9" s="38">
        <f>924000+476000</f>
        <v>1400000</v>
      </c>
      <c r="F9" s="57" t="s">
        <v>610</v>
      </c>
      <c r="G9" s="22" t="s">
        <v>611</v>
      </c>
    </row>
    <row r="10" spans="1:7" ht="40.15" customHeight="1">
      <c r="A10" s="67" t="s">
        <v>168</v>
      </c>
      <c r="B10" s="24" t="s">
        <v>719</v>
      </c>
      <c r="C10" s="32" t="s">
        <v>177</v>
      </c>
      <c r="D10" s="35">
        <v>1000000</v>
      </c>
      <c r="E10" s="38">
        <f>2640000+1360000</f>
        <v>4000000</v>
      </c>
      <c r="F10" s="57" t="s">
        <v>610</v>
      </c>
      <c r="G10" s="22" t="s">
        <v>610</v>
      </c>
    </row>
    <row r="11" spans="1:7" ht="40.15" customHeight="1">
      <c r="A11" s="67" t="s">
        <v>169</v>
      </c>
      <c r="B11" s="24" t="s">
        <v>719</v>
      </c>
      <c r="C11" s="32" t="s">
        <v>177</v>
      </c>
      <c r="D11" s="35">
        <v>1000000</v>
      </c>
      <c r="E11" s="38" t="s">
        <v>599</v>
      </c>
      <c r="F11" s="57" t="s">
        <v>610</v>
      </c>
      <c r="G11" s="22" t="s">
        <v>610</v>
      </c>
    </row>
    <row r="12" spans="1:7" ht="40.15" customHeight="1">
      <c r="A12" s="67" t="s">
        <v>170</v>
      </c>
      <c r="B12" s="24" t="s">
        <v>442</v>
      </c>
      <c r="C12" s="32" t="s">
        <v>178</v>
      </c>
      <c r="D12" s="35">
        <v>300000</v>
      </c>
      <c r="E12" s="38">
        <v>750000</v>
      </c>
      <c r="F12" s="57" t="s">
        <v>610</v>
      </c>
      <c r="G12" s="22" t="s">
        <v>610</v>
      </c>
    </row>
    <row r="13" spans="1:7" ht="40.15" customHeight="1">
      <c r="A13" s="67" t="s">
        <v>171</v>
      </c>
      <c r="B13" s="24" t="s">
        <v>720</v>
      </c>
      <c r="C13" s="32" t="s">
        <v>179</v>
      </c>
      <c r="D13" s="35" t="s">
        <v>599</v>
      </c>
      <c r="E13" s="38">
        <f>990000+510000</f>
        <v>1500000</v>
      </c>
      <c r="F13" s="57" t="s">
        <v>611</v>
      </c>
      <c r="G13" s="22" t="s">
        <v>611</v>
      </c>
    </row>
    <row r="14" spans="1:7" ht="40.15" customHeight="1" thickBot="1">
      <c r="A14" s="29" t="s">
        <v>172</v>
      </c>
      <c r="B14" s="25" t="s">
        <v>470</v>
      </c>
      <c r="C14" s="33" t="s">
        <v>180</v>
      </c>
      <c r="D14" s="36">
        <v>300000</v>
      </c>
      <c r="E14" s="40">
        <v>1000000</v>
      </c>
      <c r="F14" s="58" t="s">
        <v>610</v>
      </c>
      <c r="G14" s="23" t="s">
        <v>611</v>
      </c>
    </row>
    <row r="17" spans="1:7" ht="23.25">
      <c r="A17" s="1" t="s">
        <v>1</v>
      </c>
    </row>
    <row r="18" spans="1:7" ht="15.75" thickBot="1"/>
    <row r="19" spans="1:7" ht="40.15" customHeight="1">
      <c r="A19" s="34" t="s">
        <v>6</v>
      </c>
      <c r="B19" s="18" t="s">
        <v>7</v>
      </c>
      <c r="C19" s="30" t="s">
        <v>8</v>
      </c>
      <c r="D19" s="34" t="s">
        <v>9</v>
      </c>
      <c r="E19" s="46" t="s">
        <v>10</v>
      </c>
      <c r="F19" s="34" t="s">
        <v>608</v>
      </c>
      <c r="G19" s="11" t="s">
        <v>609</v>
      </c>
    </row>
    <row r="20" spans="1:7" ht="40.15" customHeight="1">
      <c r="A20" s="28" t="s">
        <v>181</v>
      </c>
      <c r="B20" s="24" t="s">
        <v>716</v>
      </c>
      <c r="C20" s="31" t="s">
        <v>173</v>
      </c>
      <c r="D20" s="35" t="s">
        <v>599</v>
      </c>
      <c r="E20" s="38">
        <v>200000</v>
      </c>
      <c r="F20" s="57" t="s">
        <v>610</v>
      </c>
      <c r="G20" s="22" t="s">
        <v>610</v>
      </c>
    </row>
    <row r="21" spans="1:7" ht="40.15" customHeight="1">
      <c r="A21" s="67" t="s">
        <v>182</v>
      </c>
      <c r="B21" s="24" t="s">
        <v>651</v>
      </c>
      <c r="C21" s="32" t="s">
        <v>177</v>
      </c>
      <c r="D21" s="35" t="s">
        <v>599</v>
      </c>
      <c r="E21" s="38">
        <v>200000</v>
      </c>
      <c r="F21" s="57" t="s">
        <v>610</v>
      </c>
      <c r="G21" s="22" t="s">
        <v>610</v>
      </c>
    </row>
    <row r="22" spans="1:7" ht="40.15" customHeight="1">
      <c r="A22" s="67" t="s">
        <v>166</v>
      </c>
      <c r="B22" s="66" t="s">
        <v>653</v>
      </c>
      <c r="C22" s="32" t="s">
        <v>185</v>
      </c>
      <c r="D22" s="35" t="s">
        <v>599</v>
      </c>
      <c r="E22" s="38">
        <v>200000</v>
      </c>
      <c r="F22" s="57" t="s">
        <v>610</v>
      </c>
      <c r="G22" s="22" t="s">
        <v>610</v>
      </c>
    </row>
    <row r="23" spans="1:7" ht="40.15" customHeight="1">
      <c r="A23" s="67" t="s">
        <v>183</v>
      </c>
      <c r="B23" s="24" t="s">
        <v>442</v>
      </c>
      <c r="C23" s="32" t="s">
        <v>178</v>
      </c>
      <c r="D23" s="35" t="s">
        <v>599</v>
      </c>
      <c r="E23" s="38">
        <v>150000</v>
      </c>
      <c r="F23" s="57" t="s">
        <v>610</v>
      </c>
      <c r="G23" s="22" t="s">
        <v>610</v>
      </c>
    </row>
    <row r="24" spans="1:7" ht="40.15" customHeight="1" thickBot="1">
      <c r="A24" s="29" t="s">
        <v>184</v>
      </c>
      <c r="B24" s="25" t="s">
        <v>470</v>
      </c>
      <c r="C24" s="33" t="s">
        <v>186</v>
      </c>
      <c r="D24" s="36" t="s">
        <v>599</v>
      </c>
      <c r="E24" s="40">
        <v>200000</v>
      </c>
      <c r="F24" s="58" t="s">
        <v>610</v>
      </c>
      <c r="G24" s="23" t="s">
        <v>611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94"/>
  <sheetViews>
    <sheetView workbookViewId="0">
      <selection activeCell="B1" sqref="B1"/>
    </sheetView>
  </sheetViews>
  <sheetFormatPr baseColWidth="10" defaultRowHeight="15"/>
  <cols>
    <col min="1" max="1" width="30.5703125" customWidth="1"/>
    <col min="2" max="2" width="27.28515625" bestFit="1" customWidth="1"/>
    <col min="3" max="3" width="30.42578125" bestFit="1" customWidth="1"/>
    <col min="4" max="4" width="19.5703125" style="2" customWidth="1"/>
    <col min="5" max="5" width="15.7109375" bestFit="1" customWidth="1"/>
    <col min="6" max="6" width="15.7109375" customWidth="1"/>
  </cols>
  <sheetData>
    <row r="1" spans="1:6" ht="48" customHeight="1"/>
    <row r="2" spans="1:6" ht="23.25">
      <c r="A2" s="1" t="s">
        <v>4</v>
      </c>
    </row>
    <row r="3" spans="1:6" ht="14.45" customHeight="1" thickBot="1"/>
    <row r="4" spans="1:6" ht="30" customHeight="1">
      <c r="A4" s="34" t="s">
        <v>6</v>
      </c>
      <c r="B4" s="18" t="s">
        <v>7</v>
      </c>
      <c r="C4" s="30" t="s">
        <v>8</v>
      </c>
      <c r="D4" s="34" t="s">
        <v>10</v>
      </c>
      <c r="E4" s="34" t="s">
        <v>608</v>
      </c>
      <c r="F4" s="11" t="s">
        <v>609</v>
      </c>
    </row>
    <row r="5" spans="1:6" ht="40.15" customHeight="1">
      <c r="A5" s="28" t="s">
        <v>82</v>
      </c>
      <c r="B5" s="24" t="s">
        <v>335</v>
      </c>
      <c r="C5" s="31" t="s">
        <v>47</v>
      </c>
      <c r="D5" s="35">
        <v>1369524</v>
      </c>
      <c r="E5" s="44" t="s">
        <v>610</v>
      </c>
      <c r="F5" s="41" t="s">
        <v>610</v>
      </c>
    </row>
    <row r="6" spans="1:6" ht="40.15" customHeight="1">
      <c r="A6" s="28" t="s">
        <v>187</v>
      </c>
      <c r="B6" s="24" t="s">
        <v>339</v>
      </c>
      <c r="C6" s="31" t="s">
        <v>69</v>
      </c>
      <c r="D6" s="35">
        <v>1264176</v>
      </c>
      <c r="E6" s="44" t="s">
        <v>610</v>
      </c>
      <c r="F6" s="41" t="s">
        <v>610</v>
      </c>
    </row>
    <row r="7" spans="1:6" ht="40.15" customHeight="1">
      <c r="A7" s="28" t="s">
        <v>613</v>
      </c>
      <c r="B7" s="24" t="s">
        <v>721</v>
      </c>
      <c r="C7" s="31" t="s">
        <v>270</v>
      </c>
      <c r="D7" s="35">
        <v>842784</v>
      </c>
      <c r="E7" s="44" t="s">
        <v>610</v>
      </c>
      <c r="F7" s="41" t="s">
        <v>610</v>
      </c>
    </row>
    <row r="8" spans="1:6" ht="40.15" customHeight="1">
      <c r="A8" s="28" t="s">
        <v>190</v>
      </c>
      <c r="B8" s="24" t="s">
        <v>722</v>
      </c>
      <c r="C8" s="31" t="s">
        <v>271</v>
      </c>
      <c r="D8" s="35">
        <v>4003224</v>
      </c>
      <c r="E8" s="44" t="s">
        <v>610</v>
      </c>
      <c r="F8" s="41" t="s">
        <v>610</v>
      </c>
    </row>
    <row r="9" spans="1:6" ht="40.15" customHeight="1">
      <c r="A9" s="28" t="s">
        <v>191</v>
      </c>
      <c r="B9" s="24" t="s">
        <v>723</v>
      </c>
      <c r="C9" s="31" t="s">
        <v>272</v>
      </c>
      <c r="D9" s="35">
        <v>632088</v>
      </c>
      <c r="E9" s="44" t="s">
        <v>610</v>
      </c>
      <c r="F9" s="41" t="s">
        <v>610</v>
      </c>
    </row>
    <row r="10" spans="1:6" ht="40.15" customHeight="1">
      <c r="A10" s="28" t="s">
        <v>137</v>
      </c>
      <c r="B10" s="24" t="s">
        <v>344</v>
      </c>
      <c r="C10" s="31" t="s">
        <v>150</v>
      </c>
      <c r="D10" s="35">
        <v>1264176</v>
      </c>
      <c r="E10" s="44" t="s">
        <v>610</v>
      </c>
      <c r="F10" s="41" t="s">
        <v>610</v>
      </c>
    </row>
    <row r="11" spans="1:6" ht="40.15" customHeight="1">
      <c r="A11" s="28" t="s">
        <v>192</v>
      </c>
      <c r="B11" s="24" t="s">
        <v>346</v>
      </c>
      <c r="C11" s="31" t="s">
        <v>174</v>
      </c>
      <c r="D11" s="35">
        <v>1369524</v>
      </c>
      <c r="E11" s="44" t="s">
        <v>610</v>
      </c>
      <c r="F11" s="41" t="s">
        <v>610</v>
      </c>
    </row>
    <row r="12" spans="1:6" ht="40.15" customHeight="1">
      <c r="A12" s="28" t="s">
        <v>347</v>
      </c>
      <c r="B12" s="24" t="s">
        <v>348</v>
      </c>
      <c r="C12" s="31" t="s">
        <v>602</v>
      </c>
      <c r="D12" s="35">
        <v>248000</v>
      </c>
      <c r="E12" s="44" t="s">
        <v>611</v>
      </c>
      <c r="F12" s="41" t="s">
        <v>610</v>
      </c>
    </row>
    <row r="13" spans="1:6" ht="40.15" customHeight="1">
      <c r="A13" s="28" t="s">
        <v>615</v>
      </c>
      <c r="B13" s="24" t="s">
        <v>349</v>
      </c>
      <c r="C13" s="31" t="s">
        <v>273</v>
      </c>
      <c r="D13" s="35">
        <v>895458</v>
      </c>
      <c r="E13" s="44" t="s">
        <v>610</v>
      </c>
      <c r="F13" s="41" t="s">
        <v>610</v>
      </c>
    </row>
    <row r="14" spans="1:6" ht="40.15" customHeight="1">
      <c r="A14" s="28" t="s">
        <v>83</v>
      </c>
      <c r="B14" s="24" t="s">
        <v>351</v>
      </c>
      <c r="C14" s="31" t="s">
        <v>111</v>
      </c>
      <c r="D14" s="35">
        <v>500403</v>
      </c>
      <c r="E14" s="44" t="s">
        <v>610</v>
      </c>
      <c r="F14" s="41" t="s">
        <v>610</v>
      </c>
    </row>
    <row r="15" spans="1:6" ht="40.15" customHeight="1">
      <c r="A15" s="28" t="s">
        <v>193</v>
      </c>
      <c r="B15" s="24" t="s">
        <v>724</v>
      </c>
      <c r="C15" s="31" t="s">
        <v>274</v>
      </c>
      <c r="D15" s="35">
        <v>474066</v>
      </c>
      <c r="E15" s="44" t="s">
        <v>610</v>
      </c>
      <c r="F15" s="41" t="s">
        <v>610</v>
      </c>
    </row>
    <row r="16" spans="1:6" ht="40.15" customHeight="1">
      <c r="A16" s="28" t="s">
        <v>194</v>
      </c>
      <c r="B16" s="24" t="s">
        <v>355</v>
      </c>
      <c r="C16" s="31" t="s">
        <v>275</v>
      </c>
      <c r="D16" s="35">
        <v>790110</v>
      </c>
      <c r="E16" s="44" t="s">
        <v>610</v>
      </c>
      <c r="F16" s="41" t="s">
        <v>610</v>
      </c>
    </row>
    <row r="17" spans="1:6" ht="40.15" customHeight="1">
      <c r="A17" s="28" t="s">
        <v>23</v>
      </c>
      <c r="B17" s="24" t="s">
        <v>410</v>
      </c>
      <c r="C17" s="31" t="s">
        <v>58</v>
      </c>
      <c r="D17" s="35">
        <v>2106960</v>
      </c>
      <c r="E17" s="44" t="s">
        <v>610</v>
      </c>
      <c r="F17" s="41" t="s">
        <v>610</v>
      </c>
    </row>
    <row r="18" spans="1:6" ht="40.15" customHeight="1">
      <c r="A18" s="28" t="s">
        <v>195</v>
      </c>
      <c r="B18" s="24" t="s">
        <v>725</v>
      </c>
      <c r="C18" s="31" t="s">
        <v>276</v>
      </c>
      <c r="D18" s="35">
        <v>632088</v>
      </c>
      <c r="E18" s="44" t="s">
        <v>610</v>
      </c>
      <c r="F18" s="41" t="s">
        <v>610</v>
      </c>
    </row>
    <row r="19" spans="1:6" ht="40.15" customHeight="1">
      <c r="A19" s="28" t="s">
        <v>196</v>
      </c>
      <c r="B19" s="24" t="s">
        <v>726</v>
      </c>
      <c r="C19" s="31" t="s">
        <v>277</v>
      </c>
      <c r="D19" s="35">
        <v>948132</v>
      </c>
      <c r="E19" s="44" t="s">
        <v>610</v>
      </c>
      <c r="F19" s="41" t="s">
        <v>610</v>
      </c>
    </row>
    <row r="20" spans="1:6" ht="40.15" customHeight="1">
      <c r="A20" s="28" t="s">
        <v>197</v>
      </c>
      <c r="B20" s="24" t="s">
        <v>727</v>
      </c>
      <c r="C20" s="31" t="s">
        <v>278</v>
      </c>
      <c r="D20" s="35">
        <v>474066</v>
      </c>
      <c r="E20" s="44" t="s">
        <v>610</v>
      </c>
      <c r="F20" s="41" t="s">
        <v>610</v>
      </c>
    </row>
    <row r="21" spans="1:6" ht="40.15" customHeight="1">
      <c r="A21" s="28" t="s">
        <v>198</v>
      </c>
      <c r="B21" s="24" t="s">
        <v>728</v>
      </c>
      <c r="C21" s="31" t="s">
        <v>279</v>
      </c>
      <c r="D21" s="35">
        <v>1211502</v>
      </c>
      <c r="E21" s="44" t="s">
        <v>610</v>
      </c>
      <c r="F21" s="41" t="s">
        <v>610</v>
      </c>
    </row>
    <row r="22" spans="1:6" ht="40.15" customHeight="1">
      <c r="A22" s="28" t="s">
        <v>36</v>
      </c>
      <c r="B22" s="24" t="s">
        <v>360</v>
      </c>
      <c r="C22" s="31" t="s">
        <v>280</v>
      </c>
      <c r="D22" s="35">
        <v>2212308</v>
      </c>
      <c r="E22" s="44" t="s">
        <v>610</v>
      </c>
      <c r="F22" s="41" t="s">
        <v>611</v>
      </c>
    </row>
    <row r="23" spans="1:6" ht="40.15" customHeight="1">
      <c r="A23" s="28" t="s">
        <v>361</v>
      </c>
      <c r="B23" s="24" t="s">
        <v>362</v>
      </c>
      <c r="C23" s="31" t="s">
        <v>504</v>
      </c>
      <c r="D23" s="35">
        <v>83000</v>
      </c>
      <c r="E23" s="44" t="s">
        <v>611</v>
      </c>
      <c r="F23" s="41" t="s">
        <v>610</v>
      </c>
    </row>
    <row r="24" spans="1:6" ht="40.15" customHeight="1">
      <c r="A24" s="28" t="s">
        <v>199</v>
      </c>
      <c r="B24" s="24" t="s">
        <v>729</v>
      </c>
      <c r="C24" s="31" t="s">
        <v>281</v>
      </c>
      <c r="D24" s="35">
        <v>842784</v>
      </c>
      <c r="E24" s="44" t="s">
        <v>610</v>
      </c>
      <c r="F24" s="41" t="s">
        <v>610</v>
      </c>
    </row>
    <row r="25" spans="1:6" ht="40.15" customHeight="1">
      <c r="A25" s="28" t="s">
        <v>200</v>
      </c>
      <c r="B25" s="24" t="s">
        <v>730</v>
      </c>
      <c r="C25" s="31" t="s">
        <v>282</v>
      </c>
      <c r="D25" s="35">
        <v>632088</v>
      </c>
      <c r="E25" s="44" t="s">
        <v>610</v>
      </c>
      <c r="F25" s="41" t="s">
        <v>610</v>
      </c>
    </row>
    <row r="26" spans="1:6" ht="40.15" customHeight="1">
      <c r="A26" s="28" t="s">
        <v>201</v>
      </c>
      <c r="B26" s="24" t="s">
        <v>731</v>
      </c>
      <c r="C26" s="31" t="s">
        <v>113</v>
      </c>
      <c r="D26" s="35">
        <v>210696</v>
      </c>
      <c r="E26" s="44" t="s">
        <v>610</v>
      </c>
      <c r="F26" s="41" t="s">
        <v>610</v>
      </c>
    </row>
    <row r="27" spans="1:6" ht="40.15" customHeight="1">
      <c r="A27" s="28" t="s">
        <v>86</v>
      </c>
      <c r="B27" s="24" t="s">
        <v>367</v>
      </c>
      <c r="C27" s="31" t="s">
        <v>113</v>
      </c>
      <c r="D27" s="35">
        <v>526740</v>
      </c>
      <c r="E27" s="44" t="s">
        <v>610</v>
      </c>
      <c r="F27" s="41" t="s">
        <v>610</v>
      </c>
    </row>
    <row r="28" spans="1:6" ht="40.15" customHeight="1">
      <c r="A28" s="28" t="s">
        <v>202</v>
      </c>
      <c r="B28" s="24" t="s">
        <v>732</v>
      </c>
      <c r="C28" s="31" t="s">
        <v>283</v>
      </c>
      <c r="D28" s="35">
        <v>498000.01211999997</v>
      </c>
      <c r="E28" s="44" t="s">
        <v>611</v>
      </c>
      <c r="F28" s="41" t="s">
        <v>610</v>
      </c>
    </row>
    <row r="29" spans="1:6" ht="40.15" customHeight="1">
      <c r="A29" s="28" t="s">
        <v>87</v>
      </c>
      <c r="B29" s="24" t="s">
        <v>688</v>
      </c>
      <c r="C29" s="31" t="s">
        <v>284</v>
      </c>
      <c r="D29" s="35">
        <v>3000000.2634000001</v>
      </c>
      <c r="E29" s="44" t="s">
        <v>610</v>
      </c>
      <c r="F29" s="41" t="s">
        <v>611</v>
      </c>
    </row>
    <row r="30" spans="1:6" ht="40.15" customHeight="1">
      <c r="A30" s="28" t="s">
        <v>44</v>
      </c>
      <c r="B30" s="24" t="s">
        <v>369</v>
      </c>
      <c r="C30" s="31" t="s">
        <v>285</v>
      </c>
      <c r="D30" s="35">
        <v>790110</v>
      </c>
      <c r="E30" s="44" t="s">
        <v>610</v>
      </c>
      <c r="F30" s="41" t="s">
        <v>610</v>
      </c>
    </row>
    <row r="31" spans="1:6" ht="40.15" customHeight="1">
      <c r="A31" s="28" t="s">
        <v>203</v>
      </c>
      <c r="B31" s="24" t="s">
        <v>621</v>
      </c>
      <c r="C31" s="31" t="s">
        <v>286</v>
      </c>
      <c r="D31" s="35">
        <v>737436</v>
      </c>
      <c r="E31" s="44" t="s">
        <v>610</v>
      </c>
      <c r="F31" s="41" t="s">
        <v>610</v>
      </c>
    </row>
    <row r="32" spans="1:6" ht="40.15" customHeight="1">
      <c r="A32" s="28" t="s">
        <v>372</v>
      </c>
      <c r="B32" s="24" t="s">
        <v>373</v>
      </c>
      <c r="C32" s="31" t="s">
        <v>603</v>
      </c>
      <c r="D32" s="35">
        <v>2400000.2107199999</v>
      </c>
      <c r="E32" s="44" t="s">
        <v>610</v>
      </c>
      <c r="F32" s="41" t="s">
        <v>610</v>
      </c>
    </row>
    <row r="33" spans="1:6" ht="40.15" customHeight="1">
      <c r="A33" s="28" t="s">
        <v>600</v>
      </c>
      <c r="B33" s="24" t="s">
        <v>733</v>
      </c>
      <c r="C33" s="31" t="s">
        <v>604</v>
      </c>
      <c r="D33" s="35">
        <v>2633700</v>
      </c>
      <c r="E33" s="44" t="s">
        <v>610</v>
      </c>
      <c r="F33" s="41" t="s">
        <v>610</v>
      </c>
    </row>
    <row r="34" spans="1:6" ht="40.15" customHeight="1">
      <c r="A34" s="28" t="s">
        <v>204</v>
      </c>
      <c r="B34" s="24" t="s">
        <v>375</v>
      </c>
      <c r="C34" s="31" t="s">
        <v>287</v>
      </c>
      <c r="D34" s="35">
        <v>579414</v>
      </c>
      <c r="E34" s="44" t="s">
        <v>610</v>
      </c>
      <c r="F34" s="41" t="s">
        <v>610</v>
      </c>
    </row>
    <row r="35" spans="1:6" ht="40.15" customHeight="1">
      <c r="A35" s="28" t="s">
        <v>17</v>
      </c>
      <c r="B35" s="24" t="s">
        <v>378</v>
      </c>
      <c r="C35" s="31" t="s">
        <v>51</v>
      </c>
      <c r="D35" s="35">
        <v>1685568</v>
      </c>
      <c r="E35" s="44" t="s">
        <v>610</v>
      </c>
      <c r="F35" s="41" t="s">
        <v>610</v>
      </c>
    </row>
    <row r="36" spans="1:6" ht="40.15" customHeight="1">
      <c r="A36" s="28" t="s">
        <v>379</v>
      </c>
      <c r="B36" s="24" t="s">
        <v>734</v>
      </c>
      <c r="C36" s="31" t="s">
        <v>54</v>
      </c>
      <c r="D36" s="35">
        <v>1106154</v>
      </c>
      <c r="E36" s="44" t="s">
        <v>610</v>
      </c>
      <c r="F36" s="41" t="s">
        <v>610</v>
      </c>
    </row>
    <row r="37" spans="1:6" ht="40.15" customHeight="1">
      <c r="A37" s="28" t="s">
        <v>381</v>
      </c>
      <c r="B37" s="24" t="s">
        <v>382</v>
      </c>
      <c r="C37" s="31" t="s">
        <v>327</v>
      </c>
      <c r="D37" s="35">
        <v>148000</v>
      </c>
      <c r="E37" s="44" t="s">
        <v>611</v>
      </c>
      <c r="F37" s="41" t="s">
        <v>610</v>
      </c>
    </row>
    <row r="38" spans="1:6" ht="40.15" customHeight="1">
      <c r="A38" s="28" t="s">
        <v>88</v>
      </c>
      <c r="B38" s="24" t="s">
        <v>735</v>
      </c>
      <c r="C38" s="31" t="s">
        <v>115</v>
      </c>
      <c r="D38" s="35">
        <v>1158828</v>
      </c>
      <c r="E38" s="44" t="s">
        <v>610</v>
      </c>
      <c r="F38" s="41" t="s">
        <v>610</v>
      </c>
    </row>
    <row r="39" spans="1:6" ht="40.15" customHeight="1">
      <c r="A39" s="28" t="s">
        <v>205</v>
      </c>
      <c r="B39" s="24" t="s">
        <v>383</v>
      </c>
      <c r="C39" s="31" t="s">
        <v>130</v>
      </c>
      <c r="D39" s="35">
        <v>684762</v>
      </c>
      <c r="E39" s="44" t="s">
        <v>610</v>
      </c>
      <c r="F39" s="41" t="s">
        <v>610</v>
      </c>
    </row>
    <row r="40" spans="1:6" ht="40.15" customHeight="1">
      <c r="A40" s="28" t="s">
        <v>206</v>
      </c>
      <c r="B40" s="24" t="s">
        <v>736</v>
      </c>
      <c r="C40" s="31" t="s">
        <v>288</v>
      </c>
      <c r="D40" s="35">
        <v>421392</v>
      </c>
      <c r="E40" s="44" t="s">
        <v>610</v>
      </c>
      <c r="F40" s="41" t="s">
        <v>610</v>
      </c>
    </row>
    <row r="41" spans="1:6" ht="40.15" customHeight="1">
      <c r="A41" s="28" t="s">
        <v>89</v>
      </c>
      <c r="B41" s="24" t="s">
        <v>384</v>
      </c>
      <c r="C41" s="31" t="s">
        <v>116</v>
      </c>
      <c r="D41" s="35">
        <v>948132</v>
      </c>
      <c r="E41" s="44" t="s">
        <v>610</v>
      </c>
      <c r="F41" s="41" t="s">
        <v>610</v>
      </c>
    </row>
    <row r="42" spans="1:6" ht="40.15" customHeight="1">
      <c r="A42" s="28" t="s">
        <v>207</v>
      </c>
      <c r="B42" s="24" t="s">
        <v>737</v>
      </c>
      <c r="C42" s="31" t="s">
        <v>289</v>
      </c>
      <c r="D42" s="35">
        <v>1053480</v>
      </c>
      <c r="E42" s="44" t="s">
        <v>610</v>
      </c>
      <c r="F42" s="41" t="s">
        <v>610</v>
      </c>
    </row>
    <row r="43" spans="1:6" ht="40.15" customHeight="1">
      <c r="A43" s="28" t="s">
        <v>12</v>
      </c>
      <c r="B43" s="24" t="s">
        <v>738</v>
      </c>
      <c r="C43" s="31" t="s">
        <v>46</v>
      </c>
      <c r="D43" s="35">
        <v>948132</v>
      </c>
      <c r="E43" s="44" t="s">
        <v>610</v>
      </c>
      <c r="F43" s="41" t="s">
        <v>610</v>
      </c>
    </row>
    <row r="44" spans="1:6" ht="40.15" customHeight="1">
      <c r="A44" s="28" t="s">
        <v>208</v>
      </c>
      <c r="B44" s="24" t="s">
        <v>389</v>
      </c>
      <c r="C44" s="31" t="s">
        <v>290</v>
      </c>
      <c r="D44" s="35">
        <v>684762</v>
      </c>
      <c r="E44" s="44" t="s">
        <v>610</v>
      </c>
      <c r="F44" s="41" t="s">
        <v>610</v>
      </c>
    </row>
    <row r="45" spans="1:6" ht="40.15" customHeight="1">
      <c r="A45" s="28" t="s">
        <v>20</v>
      </c>
      <c r="B45" s="24" t="s">
        <v>390</v>
      </c>
      <c r="C45" s="31" t="s">
        <v>291</v>
      </c>
      <c r="D45" s="35">
        <v>1527546</v>
      </c>
      <c r="E45" s="44" t="s">
        <v>610</v>
      </c>
      <c r="F45" s="41" t="s">
        <v>610</v>
      </c>
    </row>
    <row r="46" spans="1:6" ht="40.15" customHeight="1">
      <c r="A46" s="28" t="s">
        <v>210</v>
      </c>
      <c r="B46" s="24" t="s">
        <v>649</v>
      </c>
      <c r="C46" s="31" t="s">
        <v>292</v>
      </c>
      <c r="D46" s="35">
        <v>210696</v>
      </c>
      <c r="E46" s="44" t="s">
        <v>610</v>
      </c>
      <c r="F46" s="41" t="s">
        <v>610</v>
      </c>
    </row>
    <row r="47" spans="1:6" ht="40.15" customHeight="1">
      <c r="A47" s="28" t="s">
        <v>211</v>
      </c>
      <c r="B47" s="24" t="s">
        <v>739</v>
      </c>
      <c r="C47" s="31" t="s">
        <v>293</v>
      </c>
      <c r="D47" s="35">
        <v>526740</v>
      </c>
      <c r="E47" s="44" t="s">
        <v>610</v>
      </c>
      <c r="F47" s="41" t="s">
        <v>610</v>
      </c>
    </row>
    <row r="48" spans="1:6" ht="40.15" customHeight="1">
      <c r="A48" s="28" t="s">
        <v>212</v>
      </c>
      <c r="B48" s="24" t="s">
        <v>393</v>
      </c>
      <c r="C48" s="31" t="s">
        <v>294</v>
      </c>
      <c r="D48" s="35">
        <v>579414</v>
      </c>
      <c r="E48" s="44" t="s">
        <v>610</v>
      </c>
      <c r="F48" s="41" t="s">
        <v>610</v>
      </c>
    </row>
    <row r="49" spans="1:6" ht="40.15" customHeight="1">
      <c r="A49" s="28" t="s">
        <v>214</v>
      </c>
      <c r="B49" s="24" t="s">
        <v>670</v>
      </c>
      <c r="C49" s="31" t="s">
        <v>49</v>
      </c>
      <c r="D49" s="35">
        <v>421392</v>
      </c>
      <c r="E49" s="44" t="s">
        <v>610</v>
      </c>
      <c r="F49" s="41" t="s">
        <v>610</v>
      </c>
    </row>
    <row r="50" spans="1:6" ht="40.15" customHeight="1">
      <c r="A50" s="28" t="s">
        <v>91</v>
      </c>
      <c r="B50" s="24" t="s">
        <v>740</v>
      </c>
      <c r="C50" s="31" t="s">
        <v>118</v>
      </c>
      <c r="D50" s="35">
        <v>790110</v>
      </c>
      <c r="E50" s="44" t="s">
        <v>610</v>
      </c>
      <c r="F50" s="41" t="s">
        <v>610</v>
      </c>
    </row>
    <row r="51" spans="1:6" ht="40.15" customHeight="1">
      <c r="A51" s="28" t="s">
        <v>14</v>
      </c>
      <c r="B51" s="24" t="s">
        <v>397</v>
      </c>
      <c r="C51" s="31" t="s">
        <v>48</v>
      </c>
      <c r="D51" s="35">
        <v>579414</v>
      </c>
      <c r="E51" s="44" t="s">
        <v>610</v>
      </c>
      <c r="F51" s="41" t="s">
        <v>610</v>
      </c>
    </row>
    <row r="52" spans="1:6" ht="40.15" customHeight="1">
      <c r="A52" s="28" t="s">
        <v>215</v>
      </c>
      <c r="B52" s="24" t="s">
        <v>741</v>
      </c>
      <c r="C52" s="31" t="s">
        <v>110</v>
      </c>
      <c r="D52" s="35">
        <v>526740</v>
      </c>
      <c r="E52" s="44" t="s">
        <v>610</v>
      </c>
      <c r="F52" s="41" t="s">
        <v>610</v>
      </c>
    </row>
    <row r="53" spans="1:6" ht="40.15" customHeight="1">
      <c r="A53" s="28" t="s">
        <v>216</v>
      </c>
      <c r="B53" s="24" t="s">
        <v>742</v>
      </c>
      <c r="C53" s="31" t="s">
        <v>295</v>
      </c>
      <c r="D53" s="35">
        <v>2317656</v>
      </c>
      <c r="E53" s="44" t="s">
        <v>610</v>
      </c>
      <c r="F53" s="41" t="s">
        <v>610</v>
      </c>
    </row>
    <row r="54" spans="1:6" ht="40.15" customHeight="1">
      <c r="A54" s="28" t="s">
        <v>92</v>
      </c>
      <c r="B54" s="24" t="s">
        <v>743</v>
      </c>
      <c r="C54" s="31" t="s">
        <v>296</v>
      </c>
      <c r="D54" s="35">
        <v>1053480</v>
      </c>
      <c r="E54" s="44" t="s">
        <v>610</v>
      </c>
      <c r="F54" s="41" t="s">
        <v>610</v>
      </c>
    </row>
    <row r="55" spans="1:6" ht="40.15" customHeight="1">
      <c r="A55" s="28" t="s">
        <v>217</v>
      </c>
      <c r="B55" s="24" t="s">
        <v>744</v>
      </c>
      <c r="C55" s="31" t="s">
        <v>297</v>
      </c>
      <c r="D55" s="35">
        <v>579414</v>
      </c>
      <c r="E55" s="44" t="s">
        <v>610</v>
      </c>
      <c r="F55" s="41" t="s">
        <v>610</v>
      </c>
    </row>
    <row r="56" spans="1:6" ht="40.15" customHeight="1">
      <c r="A56" s="28" t="s">
        <v>43</v>
      </c>
      <c r="B56" s="24" t="s">
        <v>671</v>
      </c>
      <c r="C56" s="31" t="s">
        <v>150</v>
      </c>
      <c r="D56" s="35">
        <v>948132</v>
      </c>
      <c r="E56" s="44" t="s">
        <v>610</v>
      </c>
      <c r="F56" s="41" t="s">
        <v>610</v>
      </c>
    </row>
    <row r="57" spans="1:6" ht="40.15" customHeight="1">
      <c r="A57" s="28" t="s">
        <v>38</v>
      </c>
      <c r="B57" s="24" t="s">
        <v>745</v>
      </c>
      <c r="C57" s="31" t="s">
        <v>72</v>
      </c>
      <c r="D57" s="35">
        <v>1106154</v>
      </c>
      <c r="E57" s="44" t="s">
        <v>610</v>
      </c>
      <c r="F57" s="41" t="s">
        <v>610</v>
      </c>
    </row>
    <row r="58" spans="1:6" ht="40.15" customHeight="1">
      <c r="A58" s="28" t="s">
        <v>93</v>
      </c>
      <c r="B58" s="24" t="s">
        <v>694</v>
      </c>
      <c r="C58" s="31" t="s">
        <v>298</v>
      </c>
      <c r="D58" s="35">
        <v>316044</v>
      </c>
      <c r="E58" s="44" t="s">
        <v>610</v>
      </c>
      <c r="F58" s="41" t="s">
        <v>610</v>
      </c>
    </row>
    <row r="59" spans="1:6" ht="40.15" customHeight="1">
      <c r="A59" s="28" t="s">
        <v>218</v>
      </c>
      <c r="B59" s="24" t="s">
        <v>746</v>
      </c>
      <c r="C59" s="31" t="s">
        <v>299</v>
      </c>
      <c r="D59" s="35">
        <v>948132</v>
      </c>
      <c r="E59" s="44" t="s">
        <v>610</v>
      </c>
      <c r="F59" s="41" t="s">
        <v>610</v>
      </c>
    </row>
    <row r="60" spans="1:6" ht="40.15" customHeight="1">
      <c r="A60" s="28" t="s">
        <v>166</v>
      </c>
      <c r="B60" s="24" t="s">
        <v>653</v>
      </c>
      <c r="C60" s="31" t="s">
        <v>130</v>
      </c>
      <c r="D60" s="35">
        <v>421392</v>
      </c>
      <c r="E60" s="44" t="s">
        <v>610</v>
      </c>
      <c r="F60" s="41" t="s">
        <v>610</v>
      </c>
    </row>
    <row r="61" spans="1:6" ht="40.15" customHeight="1">
      <c r="A61" s="28" t="s">
        <v>219</v>
      </c>
      <c r="B61" s="24" t="s">
        <v>401</v>
      </c>
      <c r="C61" s="31" t="s">
        <v>300</v>
      </c>
      <c r="D61" s="35">
        <v>474066</v>
      </c>
      <c r="E61" s="44" t="s">
        <v>610</v>
      </c>
      <c r="F61" s="41" t="s">
        <v>610</v>
      </c>
    </row>
    <row r="62" spans="1:6" ht="40.15" customHeight="1">
      <c r="A62" s="28" t="s">
        <v>26</v>
      </c>
      <c r="B62" s="24" t="s">
        <v>406</v>
      </c>
      <c r="C62" s="31" t="s">
        <v>61</v>
      </c>
      <c r="D62" s="35">
        <v>1264176</v>
      </c>
      <c r="E62" s="44" t="s">
        <v>610</v>
      </c>
      <c r="F62" s="41" t="s">
        <v>610</v>
      </c>
    </row>
    <row r="63" spans="1:6" ht="40.15" customHeight="1">
      <c r="A63" s="28" t="s">
        <v>220</v>
      </c>
      <c r="B63" s="24" t="s">
        <v>747</v>
      </c>
      <c r="C63" s="31" t="s">
        <v>301</v>
      </c>
      <c r="D63" s="35">
        <v>421392</v>
      </c>
      <c r="E63" s="44" t="s">
        <v>610</v>
      </c>
      <c r="F63" s="41" t="s">
        <v>610</v>
      </c>
    </row>
    <row r="64" spans="1:6" ht="40.15" customHeight="1">
      <c r="A64" s="28" t="s">
        <v>24</v>
      </c>
      <c r="B64" s="24" t="s">
        <v>673</v>
      </c>
      <c r="C64" s="31" t="s">
        <v>59</v>
      </c>
      <c r="D64" s="35">
        <v>1000806</v>
      </c>
      <c r="E64" s="44" t="s">
        <v>610</v>
      </c>
      <c r="F64" s="41" t="s">
        <v>610</v>
      </c>
    </row>
    <row r="65" spans="1:6" ht="40.15" customHeight="1">
      <c r="A65" s="28" t="s">
        <v>30</v>
      </c>
      <c r="B65" s="24" t="s">
        <v>412</v>
      </c>
      <c r="C65" s="31" t="s">
        <v>54</v>
      </c>
      <c r="D65" s="35">
        <v>1211502</v>
      </c>
      <c r="E65" s="44" t="s">
        <v>610</v>
      </c>
      <c r="F65" s="41" t="s">
        <v>610</v>
      </c>
    </row>
    <row r="66" spans="1:6" ht="40.15" customHeight="1">
      <c r="A66" s="28" t="s">
        <v>222</v>
      </c>
      <c r="B66" s="24" t="s">
        <v>748</v>
      </c>
      <c r="C66" s="31" t="s">
        <v>302</v>
      </c>
      <c r="D66" s="35">
        <v>474066</v>
      </c>
      <c r="E66" s="44" t="s">
        <v>610</v>
      </c>
      <c r="F66" s="41" t="s">
        <v>610</v>
      </c>
    </row>
    <row r="67" spans="1:6" ht="40.15" customHeight="1">
      <c r="A67" s="28" t="s">
        <v>223</v>
      </c>
      <c r="B67" s="24" t="s">
        <v>413</v>
      </c>
      <c r="C67" s="31" t="s">
        <v>303</v>
      </c>
      <c r="D67" s="35">
        <v>421392</v>
      </c>
      <c r="E67" s="44" t="s">
        <v>610</v>
      </c>
      <c r="F67" s="41" t="s">
        <v>610</v>
      </c>
    </row>
    <row r="68" spans="1:6" ht="40.15" customHeight="1">
      <c r="A68" s="28" t="s">
        <v>22</v>
      </c>
      <c r="B68" s="24" t="s">
        <v>749</v>
      </c>
      <c r="C68" s="31" t="s">
        <v>304</v>
      </c>
      <c r="D68" s="35">
        <v>895458</v>
      </c>
      <c r="E68" s="44" t="s">
        <v>610</v>
      </c>
      <c r="F68" s="41" t="s">
        <v>610</v>
      </c>
    </row>
    <row r="69" spans="1:6" ht="40.15" customHeight="1">
      <c r="A69" s="28" t="s">
        <v>31</v>
      </c>
      <c r="B69" s="24" t="s">
        <v>416</v>
      </c>
      <c r="C69" s="31" t="s">
        <v>65</v>
      </c>
      <c r="D69" s="35">
        <v>1106154</v>
      </c>
      <c r="E69" s="44" t="s">
        <v>610</v>
      </c>
      <c r="F69" s="41" t="s">
        <v>610</v>
      </c>
    </row>
    <row r="70" spans="1:6" ht="40.15" customHeight="1">
      <c r="A70" s="28" t="s">
        <v>224</v>
      </c>
      <c r="B70" s="24" t="s">
        <v>750</v>
      </c>
      <c r="C70" s="31" t="s">
        <v>134</v>
      </c>
      <c r="D70" s="35">
        <v>1000806</v>
      </c>
      <c r="E70" s="44" t="s">
        <v>610</v>
      </c>
      <c r="F70" s="41" t="s">
        <v>610</v>
      </c>
    </row>
    <row r="71" spans="1:6" ht="40.15" customHeight="1">
      <c r="A71" s="28" t="s">
        <v>225</v>
      </c>
      <c r="B71" s="24" t="s">
        <v>418</v>
      </c>
      <c r="C71" s="31" t="s">
        <v>130</v>
      </c>
      <c r="D71" s="35">
        <v>1053480</v>
      </c>
      <c r="E71" s="44" t="s">
        <v>610</v>
      </c>
      <c r="F71" s="41" t="s">
        <v>610</v>
      </c>
    </row>
    <row r="72" spans="1:6" ht="40.15" customHeight="1">
      <c r="A72" s="28" t="s">
        <v>13</v>
      </c>
      <c r="B72" s="24" t="s">
        <v>751</v>
      </c>
      <c r="C72" s="31" t="s">
        <v>47</v>
      </c>
      <c r="D72" s="35">
        <v>1027143</v>
      </c>
      <c r="E72" s="44" t="s">
        <v>610</v>
      </c>
      <c r="F72" s="41" t="s">
        <v>610</v>
      </c>
    </row>
    <row r="73" spans="1:6" ht="40.15" customHeight="1">
      <c r="A73" s="28" t="s">
        <v>13</v>
      </c>
      <c r="B73" s="24" t="s">
        <v>628</v>
      </c>
      <c r="C73" s="31" t="s">
        <v>605</v>
      </c>
      <c r="D73" s="35">
        <v>398000</v>
      </c>
      <c r="E73" s="44" t="s">
        <v>611</v>
      </c>
      <c r="F73" s="41" t="s">
        <v>610</v>
      </c>
    </row>
    <row r="74" spans="1:6" ht="40.15" customHeight="1">
      <c r="A74" s="28" t="s">
        <v>226</v>
      </c>
      <c r="B74" s="24" t="s">
        <v>719</v>
      </c>
      <c r="C74" s="31" t="s">
        <v>64</v>
      </c>
      <c r="D74" s="35">
        <v>526740</v>
      </c>
      <c r="E74" s="44" t="s">
        <v>610</v>
      </c>
      <c r="F74" s="41" t="s">
        <v>610</v>
      </c>
    </row>
    <row r="75" spans="1:6" ht="40.15" customHeight="1">
      <c r="A75" s="28" t="s">
        <v>227</v>
      </c>
      <c r="B75" s="24" t="s">
        <v>719</v>
      </c>
      <c r="C75" s="31" t="s">
        <v>64</v>
      </c>
      <c r="D75" s="35">
        <v>526740</v>
      </c>
      <c r="E75" s="44" t="s">
        <v>610</v>
      </c>
      <c r="F75" s="41" t="s">
        <v>610</v>
      </c>
    </row>
    <row r="76" spans="1:6" ht="40.15" customHeight="1">
      <c r="A76" s="28" t="s">
        <v>228</v>
      </c>
      <c r="B76" s="24" t="s">
        <v>752</v>
      </c>
      <c r="C76" s="31" t="s">
        <v>305</v>
      </c>
      <c r="D76" s="35">
        <v>869121</v>
      </c>
      <c r="E76" s="44" t="s">
        <v>610</v>
      </c>
      <c r="F76" s="41" t="s">
        <v>610</v>
      </c>
    </row>
    <row r="77" spans="1:6" ht="40.15" customHeight="1">
      <c r="A77" s="28" t="s">
        <v>229</v>
      </c>
      <c r="B77" s="24" t="s">
        <v>423</v>
      </c>
      <c r="C77" s="31" t="s">
        <v>121</v>
      </c>
      <c r="D77" s="35">
        <v>632088</v>
      </c>
      <c r="E77" s="44" t="s">
        <v>610</v>
      </c>
      <c r="F77" s="41" t="s">
        <v>610</v>
      </c>
    </row>
    <row r="78" spans="1:6" ht="40.15" customHeight="1">
      <c r="A78" s="28" t="s">
        <v>601</v>
      </c>
      <c r="B78" s="24" t="s">
        <v>753</v>
      </c>
      <c r="C78" s="31" t="s">
        <v>64</v>
      </c>
      <c r="D78" s="35">
        <v>348000</v>
      </c>
      <c r="E78" s="44" t="s">
        <v>611</v>
      </c>
      <c r="F78" s="41" t="s">
        <v>610</v>
      </c>
    </row>
    <row r="79" spans="1:6" ht="40.15" customHeight="1">
      <c r="A79" s="28" t="s">
        <v>427</v>
      </c>
      <c r="B79" s="24" t="s">
        <v>428</v>
      </c>
      <c r="C79" s="31" t="s">
        <v>606</v>
      </c>
      <c r="D79" s="35">
        <v>300000</v>
      </c>
      <c r="E79" s="44" t="s">
        <v>611</v>
      </c>
      <c r="F79" s="41" t="s">
        <v>610</v>
      </c>
    </row>
    <row r="80" spans="1:6" ht="40.15" customHeight="1">
      <c r="A80" s="28" t="s">
        <v>230</v>
      </c>
      <c r="B80" s="24" t="s">
        <v>429</v>
      </c>
      <c r="C80" s="31" t="s">
        <v>306</v>
      </c>
      <c r="D80" s="35">
        <v>842784</v>
      </c>
      <c r="E80" s="44" t="s">
        <v>610</v>
      </c>
      <c r="F80" s="41" t="s">
        <v>610</v>
      </c>
    </row>
    <row r="81" spans="1:6" ht="40.15" customHeight="1">
      <c r="A81" s="28" t="s">
        <v>142</v>
      </c>
      <c r="B81" s="24" t="s">
        <v>722</v>
      </c>
      <c r="C81" s="31" t="s">
        <v>154</v>
      </c>
      <c r="D81" s="35">
        <v>1158828</v>
      </c>
      <c r="E81" s="44" t="s">
        <v>610</v>
      </c>
      <c r="F81" s="41" t="s">
        <v>610</v>
      </c>
    </row>
    <row r="82" spans="1:6" ht="40.15" customHeight="1">
      <c r="A82" s="28" t="s">
        <v>231</v>
      </c>
      <c r="B82" s="24" t="s">
        <v>433</v>
      </c>
      <c r="C82" s="31" t="s">
        <v>56</v>
      </c>
      <c r="D82" s="35">
        <v>1264176</v>
      </c>
      <c r="E82" s="44" t="s">
        <v>610</v>
      </c>
      <c r="F82" s="41" t="s">
        <v>610</v>
      </c>
    </row>
    <row r="83" spans="1:6" ht="40.15" customHeight="1">
      <c r="A83" s="28" t="s">
        <v>233</v>
      </c>
      <c r="B83" s="24" t="s">
        <v>434</v>
      </c>
      <c r="C83" s="31" t="s">
        <v>307</v>
      </c>
      <c r="D83" s="35">
        <v>1158828</v>
      </c>
      <c r="E83" s="44" t="s">
        <v>610</v>
      </c>
      <c r="F83" s="41" t="s">
        <v>610</v>
      </c>
    </row>
    <row r="84" spans="1:6" ht="40.15" customHeight="1">
      <c r="A84" s="28" t="s">
        <v>234</v>
      </c>
      <c r="B84" s="24" t="s">
        <v>754</v>
      </c>
      <c r="C84" s="31" t="s">
        <v>308</v>
      </c>
      <c r="D84" s="35">
        <v>421392</v>
      </c>
      <c r="E84" s="44" t="s">
        <v>610</v>
      </c>
      <c r="F84" s="41" t="s">
        <v>610</v>
      </c>
    </row>
    <row r="85" spans="1:6" ht="40.15" customHeight="1">
      <c r="A85" s="28" t="s">
        <v>235</v>
      </c>
      <c r="B85" s="24" t="s">
        <v>755</v>
      </c>
      <c r="C85" s="31" t="s">
        <v>284</v>
      </c>
      <c r="D85" s="35">
        <v>632088</v>
      </c>
      <c r="E85" s="44" t="s">
        <v>610</v>
      </c>
      <c r="F85" s="41" t="s">
        <v>610</v>
      </c>
    </row>
    <row r="86" spans="1:6" ht="40.15" customHeight="1">
      <c r="A86" s="28" t="s">
        <v>236</v>
      </c>
      <c r="B86" s="24" t="s">
        <v>646</v>
      </c>
      <c r="C86" s="31" t="s">
        <v>71</v>
      </c>
      <c r="D86" s="35">
        <v>242300.4</v>
      </c>
      <c r="E86" s="44" t="s">
        <v>610</v>
      </c>
      <c r="F86" s="41" t="s">
        <v>610</v>
      </c>
    </row>
    <row r="87" spans="1:6" ht="40.15" customHeight="1">
      <c r="A87" s="28" t="s">
        <v>237</v>
      </c>
      <c r="B87" s="24" t="s">
        <v>756</v>
      </c>
      <c r="C87" s="31" t="s">
        <v>178</v>
      </c>
      <c r="D87" s="35">
        <v>895458</v>
      </c>
      <c r="E87" s="44" t="s">
        <v>610</v>
      </c>
      <c r="F87" s="41" t="s">
        <v>610</v>
      </c>
    </row>
    <row r="88" spans="1:6" ht="40.15" customHeight="1">
      <c r="A88" s="28" t="s">
        <v>98</v>
      </c>
      <c r="B88" s="24" t="s">
        <v>757</v>
      </c>
      <c r="C88" s="31" t="s">
        <v>124</v>
      </c>
      <c r="D88" s="35">
        <v>842784</v>
      </c>
      <c r="E88" s="44" t="s">
        <v>610</v>
      </c>
      <c r="F88" s="41" t="s">
        <v>610</v>
      </c>
    </row>
    <row r="89" spans="1:6" ht="40.15" customHeight="1">
      <c r="A89" s="28" t="s">
        <v>444</v>
      </c>
      <c r="B89" s="24" t="s">
        <v>445</v>
      </c>
      <c r="C89" s="31" t="s">
        <v>607</v>
      </c>
      <c r="D89" s="35">
        <v>348000</v>
      </c>
      <c r="E89" s="44" t="s">
        <v>611</v>
      </c>
      <c r="F89" s="41" t="s">
        <v>610</v>
      </c>
    </row>
    <row r="90" spans="1:6" ht="40.15" customHeight="1">
      <c r="A90" s="28" t="s">
        <v>238</v>
      </c>
      <c r="B90" s="24" t="s">
        <v>448</v>
      </c>
      <c r="C90" s="31" t="s">
        <v>309</v>
      </c>
      <c r="D90" s="35">
        <v>421392</v>
      </c>
      <c r="E90" s="44" t="s">
        <v>610</v>
      </c>
      <c r="F90" s="41" t="s">
        <v>610</v>
      </c>
    </row>
    <row r="91" spans="1:6" ht="40.15" customHeight="1">
      <c r="A91" s="28" t="s">
        <v>34</v>
      </c>
      <c r="B91" s="24" t="s">
        <v>542</v>
      </c>
      <c r="C91" s="31" t="s">
        <v>68</v>
      </c>
      <c r="D91" s="35">
        <v>684762</v>
      </c>
      <c r="E91" s="44" t="s">
        <v>610</v>
      </c>
      <c r="F91" s="41" t="s">
        <v>610</v>
      </c>
    </row>
    <row r="92" spans="1:6" ht="40.15" customHeight="1">
      <c r="A92" s="28" t="s">
        <v>239</v>
      </c>
      <c r="B92" s="24" t="s">
        <v>758</v>
      </c>
      <c r="C92" s="31" t="s">
        <v>289</v>
      </c>
      <c r="D92" s="35">
        <v>368718</v>
      </c>
      <c r="E92" s="44" t="s">
        <v>610</v>
      </c>
      <c r="F92" s="41" t="s">
        <v>610</v>
      </c>
    </row>
    <row r="93" spans="1:6" ht="40.15" customHeight="1">
      <c r="A93" s="28" t="s">
        <v>99</v>
      </c>
      <c r="B93" s="24" t="s">
        <v>452</v>
      </c>
      <c r="C93" s="31" t="s">
        <v>310</v>
      </c>
      <c r="D93" s="35">
        <v>1000806</v>
      </c>
      <c r="E93" s="44" t="s">
        <v>610</v>
      </c>
      <c r="F93" s="41" t="s">
        <v>610</v>
      </c>
    </row>
    <row r="94" spans="1:6" ht="40.15" customHeight="1">
      <c r="A94" s="28" t="s">
        <v>241</v>
      </c>
      <c r="B94" s="24" t="s">
        <v>454</v>
      </c>
      <c r="C94" s="31" t="s">
        <v>311</v>
      </c>
      <c r="D94" s="35">
        <v>474066</v>
      </c>
      <c r="E94" s="44" t="s">
        <v>610</v>
      </c>
      <c r="F94" s="41" t="s">
        <v>610</v>
      </c>
    </row>
    <row r="95" spans="1:6" ht="40.15" customHeight="1">
      <c r="A95" s="28" t="s">
        <v>101</v>
      </c>
      <c r="B95" s="24" t="s">
        <v>759</v>
      </c>
      <c r="C95" s="31" t="s">
        <v>127</v>
      </c>
      <c r="D95" s="35">
        <v>948132</v>
      </c>
      <c r="E95" s="44" t="s">
        <v>610</v>
      </c>
      <c r="F95" s="41" t="s">
        <v>610</v>
      </c>
    </row>
    <row r="96" spans="1:6" ht="40.15" customHeight="1">
      <c r="A96" s="28" t="s">
        <v>102</v>
      </c>
      <c r="B96" s="24" t="s">
        <v>760</v>
      </c>
      <c r="C96" s="31" t="s">
        <v>128</v>
      </c>
      <c r="D96" s="35">
        <v>632088</v>
      </c>
      <c r="E96" s="44" t="s">
        <v>610</v>
      </c>
      <c r="F96" s="41" t="s">
        <v>610</v>
      </c>
    </row>
    <row r="97" spans="1:6" ht="40.15" customHeight="1">
      <c r="A97" s="28" t="s">
        <v>244</v>
      </c>
      <c r="B97" s="24" t="s">
        <v>761</v>
      </c>
      <c r="C97" s="31" t="s">
        <v>312</v>
      </c>
      <c r="D97" s="35">
        <v>3000000.2634000001</v>
      </c>
      <c r="E97" s="44" t="s">
        <v>610</v>
      </c>
      <c r="F97" s="41" t="s">
        <v>611</v>
      </c>
    </row>
    <row r="98" spans="1:6" ht="40.15" customHeight="1">
      <c r="A98" s="28" t="s">
        <v>245</v>
      </c>
      <c r="B98" s="24" t="s">
        <v>705</v>
      </c>
      <c r="C98" s="31" t="s">
        <v>313</v>
      </c>
      <c r="D98" s="35">
        <v>790110</v>
      </c>
      <c r="E98" s="44" t="s">
        <v>610</v>
      </c>
      <c r="F98" s="41" t="s">
        <v>610</v>
      </c>
    </row>
    <row r="99" spans="1:6" ht="40.15" customHeight="1">
      <c r="A99" s="28" t="s">
        <v>246</v>
      </c>
      <c r="B99" s="24" t="s">
        <v>762</v>
      </c>
      <c r="C99" s="31" t="s">
        <v>63</v>
      </c>
      <c r="D99" s="35">
        <v>1000806</v>
      </c>
      <c r="E99" s="44" t="s">
        <v>610</v>
      </c>
      <c r="F99" s="41" t="s">
        <v>610</v>
      </c>
    </row>
    <row r="100" spans="1:6" ht="40.15" customHeight="1">
      <c r="A100" s="28" t="s">
        <v>247</v>
      </c>
      <c r="B100" s="24" t="s">
        <v>763</v>
      </c>
      <c r="C100" s="31" t="s">
        <v>54</v>
      </c>
      <c r="D100" s="35">
        <v>1053480</v>
      </c>
      <c r="E100" s="44" t="s">
        <v>610</v>
      </c>
      <c r="F100" s="41" t="s">
        <v>610</v>
      </c>
    </row>
    <row r="101" spans="1:6" ht="40.15" customHeight="1">
      <c r="A101" s="28" t="s">
        <v>248</v>
      </c>
      <c r="B101" s="24" t="s">
        <v>459</v>
      </c>
      <c r="C101" s="31" t="s">
        <v>314</v>
      </c>
      <c r="D101" s="35">
        <v>684762</v>
      </c>
      <c r="E101" s="44" t="s">
        <v>610</v>
      </c>
      <c r="F101" s="41" t="s">
        <v>610</v>
      </c>
    </row>
    <row r="102" spans="1:6" ht="40.15" customHeight="1">
      <c r="A102" s="28" t="s">
        <v>249</v>
      </c>
      <c r="B102" s="24" t="s">
        <v>764</v>
      </c>
      <c r="C102" s="31" t="s">
        <v>315</v>
      </c>
      <c r="D102" s="35">
        <v>421392</v>
      </c>
      <c r="E102" s="44" t="s">
        <v>610</v>
      </c>
      <c r="F102" s="41" t="s">
        <v>610</v>
      </c>
    </row>
    <row r="103" spans="1:6" ht="40.15" customHeight="1">
      <c r="A103" s="28" t="s">
        <v>32</v>
      </c>
      <c r="B103" s="24" t="s">
        <v>765</v>
      </c>
      <c r="C103" s="31" t="s">
        <v>66</v>
      </c>
      <c r="D103" s="35">
        <v>737436</v>
      </c>
      <c r="E103" s="44" t="s">
        <v>610</v>
      </c>
      <c r="F103" s="41" t="s">
        <v>610</v>
      </c>
    </row>
    <row r="104" spans="1:6" ht="40.15" customHeight="1">
      <c r="A104" s="28" t="s">
        <v>250</v>
      </c>
      <c r="B104" s="24" t="s">
        <v>766</v>
      </c>
      <c r="C104" s="31" t="s">
        <v>316</v>
      </c>
      <c r="D104" s="35">
        <v>368718</v>
      </c>
      <c r="E104" s="44" t="s">
        <v>610</v>
      </c>
      <c r="F104" s="41" t="s">
        <v>610</v>
      </c>
    </row>
    <row r="105" spans="1:6" ht="40.15" customHeight="1">
      <c r="A105" s="28" t="s">
        <v>251</v>
      </c>
      <c r="B105" s="24" t="s">
        <v>767</v>
      </c>
      <c r="C105" s="31" t="s">
        <v>317</v>
      </c>
      <c r="D105" s="35">
        <v>605751</v>
      </c>
      <c r="E105" s="44" t="s">
        <v>610</v>
      </c>
      <c r="F105" s="41" t="s">
        <v>610</v>
      </c>
    </row>
    <row r="106" spans="1:6" ht="40.15" customHeight="1">
      <c r="A106" s="28" t="s">
        <v>252</v>
      </c>
      <c r="B106" s="24" t="s">
        <v>465</v>
      </c>
      <c r="C106" s="31" t="s">
        <v>318</v>
      </c>
      <c r="D106" s="35">
        <v>684762</v>
      </c>
      <c r="E106" s="44" t="s">
        <v>610</v>
      </c>
      <c r="F106" s="41" t="s">
        <v>610</v>
      </c>
    </row>
    <row r="107" spans="1:6" ht="40.15" customHeight="1">
      <c r="A107" s="28" t="s">
        <v>184</v>
      </c>
      <c r="B107" s="24" t="s">
        <v>768</v>
      </c>
      <c r="C107" s="31" t="s">
        <v>319</v>
      </c>
      <c r="D107" s="35">
        <v>1303480.28532</v>
      </c>
      <c r="E107" s="44" t="s">
        <v>610</v>
      </c>
      <c r="F107" s="41" t="s">
        <v>610</v>
      </c>
    </row>
    <row r="108" spans="1:6" ht="40.15" customHeight="1">
      <c r="A108" s="28" t="s">
        <v>253</v>
      </c>
      <c r="B108" s="24" t="s">
        <v>472</v>
      </c>
      <c r="C108" s="31" t="s">
        <v>320</v>
      </c>
      <c r="D108" s="35">
        <v>123000.11087999999</v>
      </c>
      <c r="E108" s="44" t="s">
        <v>611</v>
      </c>
      <c r="F108" s="41" t="s">
        <v>611</v>
      </c>
    </row>
    <row r="109" spans="1:6" ht="40.15" customHeight="1">
      <c r="A109" s="28" t="s">
        <v>254</v>
      </c>
      <c r="B109" s="24" t="s">
        <v>769</v>
      </c>
      <c r="C109" s="31" t="s">
        <v>321</v>
      </c>
      <c r="D109" s="35">
        <v>474066</v>
      </c>
      <c r="E109" s="44" t="s">
        <v>610</v>
      </c>
      <c r="F109" s="41" t="s">
        <v>610</v>
      </c>
    </row>
    <row r="110" spans="1:6" ht="40.15" customHeight="1">
      <c r="A110" s="28" t="s">
        <v>106</v>
      </c>
      <c r="B110" s="24" t="s">
        <v>770</v>
      </c>
      <c r="C110" s="31" t="s">
        <v>322</v>
      </c>
      <c r="D110" s="35">
        <v>263370</v>
      </c>
      <c r="E110" s="44" t="s">
        <v>610</v>
      </c>
      <c r="F110" s="41" t="s">
        <v>610</v>
      </c>
    </row>
    <row r="111" spans="1:6" ht="40.15" customHeight="1">
      <c r="A111" s="28" t="s">
        <v>255</v>
      </c>
      <c r="B111" s="24" t="s">
        <v>474</v>
      </c>
      <c r="C111" s="31" t="s">
        <v>323</v>
      </c>
      <c r="D111" s="35">
        <v>3299999.7629999998</v>
      </c>
      <c r="E111" s="44" t="s">
        <v>610</v>
      </c>
      <c r="F111" s="41" t="s">
        <v>611</v>
      </c>
    </row>
    <row r="112" spans="1:6" ht="40.15" customHeight="1">
      <c r="A112" s="28" t="s">
        <v>35</v>
      </c>
      <c r="B112" s="24" t="s">
        <v>680</v>
      </c>
      <c r="C112" s="31" t="s">
        <v>69</v>
      </c>
      <c r="D112" s="35">
        <v>1553883</v>
      </c>
      <c r="E112" s="44" t="s">
        <v>610</v>
      </c>
      <c r="F112" s="41" t="s">
        <v>610</v>
      </c>
    </row>
    <row r="113" spans="1:6" ht="40.15" customHeight="1">
      <c r="A113" s="28" t="s">
        <v>616</v>
      </c>
      <c r="B113" s="24" t="s">
        <v>438</v>
      </c>
      <c r="C113" s="31" t="s">
        <v>324</v>
      </c>
      <c r="D113" s="35">
        <v>526740</v>
      </c>
      <c r="E113" s="44" t="s">
        <v>610</v>
      </c>
      <c r="F113" s="41" t="s">
        <v>610</v>
      </c>
    </row>
    <row r="114" spans="1:6" ht="40.15" customHeight="1">
      <c r="A114" s="28" t="s">
        <v>256</v>
      </c>
      <c r="B114" s="24" t="s">
        <v>383</v>
      </c>
      <c r="C114" s="31" t="s">
        <v>130</v>
      </c>
      <c r="D114" s="35">
        <v>398000</v>
      </c>
      <c r="E114" s="44" t="s">
        <v>611</v>
      </c>
      <c r="F114" s="41" t="s">
        <v>610</v>
      </c>
    </row>
    <row r="115" spans="1:6" ht="40.15" customHeight="1">
      <c r="A115" s="28" t="s">
        <v>257</v>
      </c>
      <c r="B115" s="24" t="s">
        <v>771</v>
      </c>
      <c r="C115" s="31" t="s">
        <v>325</v>
      </c>
      <c r="D115" s="35">
        <v>526740</v>
      </c>
      <c r="E115" s="44" t="s">
        <v>610</v>
      </c>
      <c r="F115" s="41" t="s">
        <v>610</v>
      </c>
    </row>
    <row r="116" spans="1:6" ht="40.15" customHeight="1">
      <c r="A116" s="28" t="s">
        <v>258</v>
      </c>
      <c r="B116" s="24" t="s">
        <v>772</v>
      </c>
      <c r="C116" s="31" t="s">
        <v>326</v>
      </c>
      <c r="D116" s="35">
        <v>526740</v>
      </c>
      <c r="E116" s="44" t="s">
        <v>610</v>
      </c>
      <c r="F116" s="41" t="s">
        <v>610</v>
      </c>
    </row>
    <row r="117" spans="1:6" ht="40.15" customHeight="1">
      <c r="A117" s="28" t="s">
        <v>259</v>
      </c>
      <c r="B117" s="24" t="s">
        <v>484</v>
      </c>
      <c r="C117" s="31" t="s">
        <v>327</v>
      </c>
      <c r="D117" s="35">
        <v>684762</v>
      </c>
      <c r="E117" s="44" t="s">
        <v>610</v>
      </c>
      <c r="F117" s="41" t="s">
        <v>610</v>
      </c>
    </row>
    <row r="118" spans="1:6" ht="40.15" customHeight="1">
      <c r="A118" s="28" t="s">
        <v>19</v>
      </c>
      <c r="B118" s="24" t="s">
        <v>773</v>
      </c>
      <c r="C118" s="31" t="s">
        <v>53</v>
      </c>
      <c r="D118" s="35">
        <v>1299999.5874000001</v>
      </c>
      <c r="E118" s="44" t="s">
        <v>610</v>
      </c>
      <c r="F118" s="41" t="s">
        <v>610</v>
      </c>
    </row>
    <row r="119" spans="1:6" ht="40.15" customHeight="1">
      <c r="A119" s="28" t="s">
        <v>260</v>
      </c>
      <c r="B119" s="24" t="s">
        <v>774</v>
      </c>
      <c r="C119" s="31" t="s">
        <v>309</v>
      </c>
      <c r="D119" s="35">
        <v>684762</v>
      </c>
      <c r="E119" s="44" t="s">
        <v>610</v>
      </c>
      <c r="F119" s="41" t="s">
        <v>610</v>
      </c>
    </row>
    <row r="120" spans="1:6" ht="40.15" customHeight="1">
      <c r="A120" s="28" t="s">
        <v>261</v>
      </c>
      <c r="B120" s="24" t="s">
        <v>487</v>
      </c>
      <c r="C120" s="31" t="s">
        <v>328</v>
      </c>
      <c r="D120" s="35">
        <v>283000</v>
      </c>
      <c r="E120" s="44" t="s">
        <v>611</v>
      </c>
      <c r="F120" s="41" t="s">
        <v>610</v>
      </c>
    </row>
    <row r="121" spans="1:6" ht="40.15" customHeight="1">
      <c r="A121" s="28" t="s">
        <v>262</v>
      </c>
      <c r="B121" s="24" t="s">
        <v>364</v>
      </c>
      <c r="C121" s="31" t="s">
        <v>288</v>
      </c>
      <c r="D121" s="35">
        <v>368718</v>
      </c>
      <c r="E121" s="44" t="s">
        <v>610</v>
      </c>
      <c r="F121" s="41" t="s">
        <v>610</v>
      </c>
    </row>
    <row r="122" spans="1:6" ht="40.15" customHeight="1">
      <c r="A122" s="28" t="s">
        <v>263</v>
      </c>
      <c r="B122" s="24" t="s">
        <v>775</v>
      </c>
      <c r="C122" s="31" t="s">
        <v>329</v>
      </c>
      <c r="D122" s="35">
        <v>526740</v>
      </c>
      <c r="E122" s="44" t="s">
        <v>610</v>
      </c>
      <c r="F122" s="41" t="s">
        <v>610</v>
      </c>
    </row>
    <row r="123" spans="1:6" ht="40.15" customHeight="1">
      <c r="A123" s="28" t="s">
        <v>264</v>
      </c>
      <c r="B123" s="24" t="s">
        <v>776</v>
      </c>
      <c r="C123" s="31" t="s">
        <v>330</v>
      </c>
      <c r="D123" s="35">
        <v>1027143</v>
      </c>
      <c r="E123" s="44" t="s">
        <v>610</v>
      </c>
      <c r="F123" s="41" t="s">
        <v>610</v>
      </c>
    </row>
    <row r="124" spans="1:6" ht="40.15" customHeight="1">
      <c r="A124" s="28" t="s">
        <v>265</v>
      </c>
      <c r="B124" s="24" t="s">
        <v>336</v>
      </c>
      <c r="C124" s="31" t="s">
        <v>150</v>
      </c>
      <c r="D124" s="35">
        <v>421392</v>
      </c>
      <c r="E124" s="44" t="s">
        <v>610</v>
      </c>
      <c r="F124" s="41" t="s">
        <v>610</v>
      </c>
    </row>
    <row r="125" spans="1:6" ht="40.15" customHeight="1">
      <c r="A125" s="28" t="s">
        <v>266</v>
      </c>
      <c r="B125" s="24" t="s">
        <v>662</v>
      </c>
      <c r="C125" s="31" t="s">
        <v>129</v>
      </c>
      <c r="D125" s="35">
        <v>1685568</v>
      </c>
      <c r="E125" s="44" t="s">
        <v>610</v>
      </c>
      <c r="F125" s="41" t="s">
        <v>610</v>
      </c>
    </row>
    <row r="126" spans="1:6" ht="40.15" customHeight="1">
      <c r="A126" s="28" t="s">
        <v>109</v>
      </c>
      <c r="B126" s="24" t="s">
        <v>777</v>
      </c>
      <c r="C126" s="31" t="s">
        <v>135</v>
      </c>
      <c r="D126" s="35">
        <v>684762</v>
      </c>
      <c r="E126" s="44" t="s">
        <v>610</v>
      </c>
      <c r="F126" s="41" t="s">
        <v>610</v>
      </c>
    </row>
    <row r="127" spans="1:6" ht="40.15" customHeight="1">
      <c r="A127" s="28" t="s">
        <v>27</v>
      </c>
      <c r="B127" s="24" t="s">
        <v>778</v>
      </c>
      <c r="C127" s="31" t="s">
        <v>62</v>
      </c>
      <c r="D127" s="35">
        <v>579414</v>
      </c>
      <c r="E127" s="44" t="s">
        <v>610</v>
      </c>
      <c r="F127" s="41" t="s">
        <v>610</v>
      </c>
    </row>
    <row r="128" spans="1:6" ht="40.15" customHeight="1">
      <c r="A128" s="28" t="s">
        <v>267</v>
      </c>
      <c r="B128" s="24" t="s">
        <v>779</v>
      </c>
      <c r="C128" s="31" t="s">
        <v>331</v>
      </c>
      <c r="D128" s="35">
        <v>737436</v>
      </c>
      <c r="E128" s="44" t="s">
        <v>610</v>
      </c>
      <c r="F128" s="41" t="s">
        <v>610</v>
      </c>
    </row>
    <row r="129" spans="1:6" ht="40.15" customHeight="1">
      <c r="A129" s="28" t="s">
        <v>268</v>
      </c>
      <c r="B129" s="24" t="s">
        <v>780</v>
      </c>
      <c r="C129" s="31" t="s">
        <v>332</v>
      </c>
      <c r="D129" s="35">
        <v>790110</v>
      </c>
      <c r="E129" s="44" t="s">
        <v>610</v>
      </c>
      <c r="F129" s="41" t="s">
        <v>610</v>
      </c>
    </row>
    <row r="130" spans="1:6" ht="40.15" customHeight="1" thickBot="1">
      <c r="A130" s="78" t="s">
        <v>269</v>
      </c>
      <c r="B130" s="25" t="s">
        <v>781</v>
      </c>
      <c r="C130" s="79" t="s">
        <v>117</v>
      </c>
      <c r="D130" s="36">
        <v>579414</v>
      </c>
      <c r="E130" s="45" t="s">
        <v>610</v>
      </c>
      <c r="F130" s="42" t="s">
        <v>610</v>
      </c>
    </row>
    <row r="131" spans="1:6" ht="40.15" customHeight="1">
      <c r="A131" s="14"/>
      <c r="B131" s="15"/>
      <c r="C131" s="16"/>
      <c r="D131" s="17"/>
    </row>
    <row r="132" spans="1:6" ht="40.15" customHeight="1">
      <c r="A132" s="14"/>
      <c r="B132" s="15"/>
      <c r="C132" s="16"/>
      <c r="D132" s="17"/>
    </row>
    <row r="133" spans="1:6" ht="40.15" customHeight="1">
      <c r="A133" s="14"/>
      <c r="B133" s="15"/>
      <c r="C133" s="16"/>
      <c r="D133" s="17"/>
    </row>
    <row r="134" spans="1:6" ht="60.6" customHeight="1">
      <c r="A134" s="14"/>
      <c r="B134" s="15"/>
      <c r="C134" s="16"/>
      <c r="D134" s="17"/>
    </row>
    <row r="136" spans="1:6" ht="30" customHeight="1">
      <c r="A136" s="1" t="s">
        <v>5</v>
      </c>
    </row>
    <row r="137" spans="1:6" ht="30" customHeight="1" thickBot="1"/>
    <row r="138" spans="1:6" ht="40.15" customHeight="1">
      <c r="A138" s="34" t="s">
        <v>6</v>
      </c>
      <c r="B138" s="34" t="s">
        <v>7</v>
      </c>
      <c r="C138" s="34" t="s">
        <v>8</v>
      </c>
      <c r="D138" s="46" t="s">
        <v>10</v>
      </c>
      <c r="E138" s="34" t="s">
        <v>608</v>
      </c>
      <c r="F138" s="11" t="s">
        <v>609</v>
      </c>
    </row>
    <row r="139" spans="1:6" ht="40.15" customHeight="1">
      <c r="A139" s="28" t="s">
        <v>333</v>
      </c>
      <c r="B139" s="80" t="s">
        <v>334</v>
      </c>
      <c r="C139" s="44" t="s">
        <v>493</v>
      </c>
      <c r="D139" s="59">
        <v>100000</v>
      </c>
      <c r="E139" s="44" t="s">
        <v>610</v>
      </c>
      <c r="F139" s="41" t="s">
        <v>611</v>
      </c>
    </row>
    <row r="140" spans="1:6" ht="40.15" customHeight="1">
      <c r="A140" s="28" t="s">
        <v>82</v>
      </c>
      <c r="B140" s="80" t="s">
        <v>335</v>
      </c>
      <c r="C140" s="44" t="s">
        <v>494</v>
      </c>
      <c r="D140" s="59">
        <v>100000</v>
      </c>
      <c r="E140" s="44" t="s">
        <v>610</v>
      </c>
      <c r="F140" s="41" t="s">
        <v>611</v>
      </c>
    </row>
    <row r="141" spans="1:6" ht="40.15" customHeight="1">
      <c r="A141" s="28" t="s">
        <v>617</v>
      </c>
      <c r="B141" s="80" t="s">
        <v>336</v>
      </c>
      <c r="C141" s="44" t="s">
        <v>76</v>
      </c>
      <c r="D141" s="59">
        <v>50000</v>
      </c>
      <c r="E141" s="44" t="s">
        <v>610</v>
      </c>
      <c r="F141" s="41" t="s">
        <v>611</v>
      </c>
    </row>
    <row r="142" spans="1:6" ht="40.15" customHeight="1">
      <c r="A142" s="28" t="s">
        <v>337</v>
      </c>
      <c r="B142" s="80" t="s">
        <v>338</v>
      </c>
      <c r="C142" s="44" t="s">
        <v>495</v>
      </c>
      <c r="D142" s="59">
        <v>40000</v>
      </c>
      <c r="E142" s="44" t="s">
        <v>610</v>
      </c>
      <c r="F142" s="41" t="s">
        <v>610</v>
      </c>
    </row>
    <row r="143" spans="1:6" ht="40.15" customHeight="1">
      <c r="A143" s="28" t="s">
        <v>187</v>
      </c>
      <c r="B143" s="80" t="s">
        <v>339</v>
      </c>
      <c r="C143" s="44" t="s">
        <v>69</v>
      </c>
      <c r="D143" s="59">
        <v>150000</v>
      </c>
      <c r="E143" s="44" t="s">
        <v>610</v>
      </c>
      <c r="F143" s="41" t="s">
        <v>611</v>
      </c>
    </row>
    <row r="144" spans="1:6" ht="40.15" customHeight="1">
      <c r="A144" s="28" t="s">
        <v>619</v>
      </c>
      <c r="B144" s="80" t="s">
        <v>340</v>
      </c>
      <c r="C144" s="44" t="s">
        <v>496</v>
      </c>
      <c r="D144" s="59">
        <v>150000</v>
      </c>
      <c r="E144" s="44" t="s">
        <v>610</v>
      </c>
      <c r="F144" s="41" t="s">
        <v>611</v>
      </c>
    </row>
    <row r="145" spans="1:6" ht="40.15" customHeight="1">
      <c r="A145" s="28" t="s">
        <v>191</v>
      </c>
      <c r="B145" s="80" t="s">
        <v>341</v>
      </c>
      <c r="C145" s="44" t="s">
        <v>272</v>
      </c>
      <c r="D145" s="59">
        <v>100000</v>
      </c>
      <c r="E145" s="44" t="s">
        <v>610</v>
      </c>
      <c r="F145" s="41" t="s">
        <v>611</v>
      </c>
    </row>
    <row r="146" spans="1:6" ht="40.15" customHeight="1">
      <c r="A146" s="28" t="s">
        <v>342</v>
      </c>
      <c r="B146" s="80" t="s">
        <v>343</v>
      </c>
      <c r="C146" s="44" t="s">
        <v>497</v>
      </c>
      <c r="D146" s="59">
        <v>80000</v>
      </c>
      <c r="E146" s="44" t="s">
        <v>610</v>
      </c>
      <c r="F146" s="41" t="s">
        <v>610</v>
      </c>
    </row>
    <row r="147" spans="1:6" ht="40.15" customHeight="1">
      <c r="A147" s="28" t="s">
        <v>137</v>
      </c>
      <c r="B147" s="80" t="s">
        <v>344</v>
      </c>
      <c r="C147" s="44" t="s">
        <v>76</v>
      </c>
      <c r="D147" s="59">
        <v>50000</v>
      </c>
      <c r="E147" s="44" t="s">
        <v>610</v>
      </c>
      <c r="F147" s="41" t="s">
        <v>611</v>
      </c>
    </row>
    <row r="148" spans="1:6" ht="40.15" customHeight="1">
      <c r="A148" s="28" t="s">
        <v>345</v>
      </c>
      <c r="B148" s="80" t="s">
        <v>346</v>
      </c>
      <c r="C148" s="44" t="s">
        <v>174</v>
      </c>
      <c r="D148" s="59">
        <v>100000</v>
      </c>
      <c r="E148" s="44" t="s">
        <v>610</v>
      </c>
      <c r="F148" s="41" t="s">
        <v>611</v>
      </c>
    </row>
    <row r="149" spans="1:6" ht="40.15" customHeight="1">
      <c r="A149" s="28" t="s">
        <v>347</v>
      </c>
      <c r="B149" s="80" t="s">
        <v>348</v>
      </c>
      <c r="C149" s="44" t="s">
        <v>498</v>
      </c>
      <c r="D149" s="59">
        <v>50000</v>
      </c>
      <c r="E149" s="44" t="s">
        <v>611</v>
      </c>
      <c r="F149" s="41" t="s">
        <v>611</v>
      </c>
    </row>
    <row r="150" spans="1:6" ht="40.15" customHeight="1">
      <c r="A150" s="28" t="s">
        <v>620</v>
      </c>
      <c r="B150" s="80" t="s">
        <v>349</v>
      </c>
      <c r="C150" s="44" t="s">
        <v>499</v>
      </c>
      <c r="D150" s="59">
        <v>50000</v>
      </c>
      <c r="E150" s="44" t="s">
        <v>610</v>
      </c>
      <c r="F150" s="41" t="s">
        <v>611</v>
      </c>
    </row>
    <row r="151" spans="1:6" ht="40.15" customHeight="1">
      <c r="A151" s="28" t="s">
        <v>618</v>
      </c>
      <c r="B151" s="80" t="s">
        <v>350</v>
      </c>
      <c r="C151" s="44" t="s">
        <v>500</v>
      </c>
      <c r="D151" s="59">
        <v>130000</v>
      </c>
      <c r="E151" s="44" t="s">
        <v>610</v>
      </c>
      <c r="F151" s="41" t="s">
        <v>610</v>
      </c>
    </row>
    <row r="152" spans="1:6" ht="40.15" customHeight="1">
      <c r="A152" s="28" t="s">
        <v>83</v>
      </c>
      <c r="B152" s="80" t="s">
        <v>351</v>
      </c>
      <c r="C152" s="44" t="s">
        <v>111</v>
      </c>
      <c r="D152" s="59">
        <v>80000</v>
      </c>
      <c r="E152" s="44" t="s">
        <v>610</v>
      </c>
      <c r="F152" s="41" t="s">
        <v>611</v>
      </c>
    </row>
    <row r="153" spans="1:6" ht="40.15" customHeight="1">
      <c r="A153" s="28" t="s">
        <v>352</v>
      </c>
      <c r="B153" s="80" t="s">
        <v>353</v>
      </c>
      <c r="C153" s="44" t="s">
        <v>173</v>
      </c>
      <c r="D153" s="59">
        <v>150000</v>
      </c>
      <c r="E153" s="44" t="s">
        <v>610</v>
      </c>
      <c r="F153" s="41" t="s">
        <v>611</v>
      </c>
    </row>
    <row r="154" spans="1:6" ht="40.15" customHeight="1">
      <c r="A154" s="28" t="s">
        <v>193</v>
      </c>
      <c r="B154" s="26" t="s">
        <v>782</v>
      </c>
      <c r="C154" s="44" t="s">
        <v>639</v>
      </c>
      <c r="D154" s="59">
        <v>115000</v>
      </c>
      <c r="E154" s="44" t="s">
        <v>610</v>
      </c>
      <c r="F154" s="41" t="s">
        <v>611</v>
      </c>
    </row>
    <row r="155" spans="1:6" ht="40.15" customHeight="1">
      <c r="A155" s="28" t="s">
        <v>354</v>
      </c>
      <c r="B155" s="26" t="s">
        <v>355</v>
      </c>
      <c r="C155" s="44" t="s">
        <v>275</v>
      </c>
      <c r="D155" s="59">
        <v>120000</v>
      </c>
      <c r="E155" s="44" t="s">
        <v>610</v>
      </c>
      <c r="F155" s="41" t="s">
        <v>611</v>
      </c>
    </row>
    <row r="156" spans="1:6" ht="40.15" customHeight="1">
      <c r="A156" s="28" t="s">
        <v>195</v>
      </c>
      <c r="B156" s="26" t="s">
        <v>356</v>
      </c>
      <c r="C156" s="44" t="s">
        <v>276</v>
      </c>
      <c r="D156" s="59">
        <v>100000</v>
      </c>
      <c r="E156" s="44" t="s">
        <v>610</v>
      </c>
      <c r="F156" s="41" t="s">
        <v>611</v>
      </c>
    </row>
    <row r="157" spans="1:6" ht="40.15" customHeight="1">
      <c r="A157" s="28" t="s">
        <v>357</v>
      </c>
      <c r="B157" s="26" t="s">
        <v>358</v>
      </c>
      <c r="C157" s="44" t="s">
        <v>501</v>
      </c>
      <c r="D157" s="59">
        <v>40000</v>
      </c>
      <c r="E157" s="44" t="s">
        <v>610</v>
      </c>
      <c r="F157" s="41" t="s">
        <v>610</v>
      </c>
    </row>
    <row r="158" spans="1:6" ht="40.15" customHeight="1">
      <c r="A158" s="28" t="s">
        <v>197</v>
      </c>
      <c r="B158" s="26" t="s">
        <v>783</v>
      </c>
      <c r="C158" s="44" t="s">
        <v>278</v>
      </c>
      <c r="D158" s="59">
        <v>50000</v>
      </c>
      <c r="E158" s="44" t="s">
        <v>610</v>
      </c>
      <c r="F158" s="41" t="s">
        <v>611</v>
      </c>
    </row>
    <row r="159" spans="1:6" ht="40.15" customHeight="1">
      <c r="A159" s="28" t="s">
        <v>18</v>
      </c>
      <c r="B159" s="26" t="s">
        <v>359</v>
      </c>
      <c r="C159" s="44" t="s">
        <v>502</v>
      </c>
      <c r="D159" s="59">
        <v>100000</v>
      </c>
      <c r="E159" s="44" t="s">
        <v>610</v>
      </c>
      <c r="F159" s="41" t="s">
        <v>611</v>
      </c>
    </row>
    <row r="160" spans="1:6" ht="40.15" customHeight="1">
      <c r="A160" s="28" t="s">
        <v>36</v>
      </c>
      <c r="B160" s="26" t="s">
        <v>360</v>
      </c>
      <c r="C160" s="44" t="s">
        <v>503</v>
      </c>
      <c r="D160" s="59">
        <v>100000</v>
      </c>
      <c r="E160" s="44" t="s">
        <v>610</v>
      </c>
      <c r="F160" s="41" t="s">
        <v>611</v>
      </c>
    </row>
    <row r="161" spans="1:6" ht="40.15" customHeight="1">
      <c r="A161" s="28" t="s">
        <v>361</v>
      </c>
      <c r="B161" s="26" t="s">
        <v>362</v>
      </c>
      <c r="C161" s="44" t="s">
        <v>504</v>
      </c>
      <c r="D161" s="59">
        <v>15000</v>
      </c>
      <c r="E161" s="44" t="s">
        <v>611</v>
      </c>
      <c r="F161" s="41" t="s">
        <v>611</v>
      </c>
    </row>
    <row r="162" spans="1:6" ht="40.15" customHeight="1">
      <c r="A162" s="28" t="s">
        <v>363</v>
      </c>
      <c r="B162" s="26" t="s">
        <v>364</v>
      </c>
      <c r="C162" s="44" t="s">
        <v>288</v>
      </c>
      <c r="D162" s="59">
        <v>50000</v>
      </c>
      <c r="E162" s="44" t="s">
        <v>610</v>
      </c>
      <c r="F162" s="41" t="s">
        <v>611</v>
      </c>
    </row>
    <row r="163" spans="1:6" ht="40.15" customHeight="1">
      <c r="A163" s="28" t="s">
        <v>200</v>
      </c>
      <c r="B163" s="26" t="s">
        <v>784</v>
      </c>
      <c r="C163" s="44" t="s">
        <v>505</v>
      </c>
      <c r="D163" s="59">
        <v>90000</v>
      </c>
      <c r="E163" s="44" t="s">
        <v>610</v>
      </c>
      <c r="F163" s="41" t="s">
        <v>611</v>
      </c>
    </row>
    <row r="164" spans="1:6" ht="40.15" customHeight="1">
      <c r="A164" s="28" t="s">
        <v>201</v>
      </c>
      <c r="B164" s="26" t="s">
        <v>365</v>
      </c>
      <c r="C164" s="44" t="s">
        <v>506</v>
      </c>
      <c r="D164" s="59">
        <v>30000</v>
      </c>
      <c r="E164" s="44" t="s">
        <v>610</v>
      </c>
      <c r="F164" s="41" t="s">
        <v>611</v>
      </c>
    </row>
    <row r="165" spans="1:6" ht="40.15" customHeight="1">
      <c r="A165" s="28" t="s">
        <v>25</v>
      </c>
      <c r="B165" s="26" t="s">
        <v>366</v>
      </c>
      <c r="C165" s="44" t="s">
        <v>507</v>
      </c>
      <c r="D165" s="59">
        <v>75000</v>
      </c>
      <c r="E165" s="44" t="s">
        <v>610</v>
      </c>
      <c r="F165" s="41" t="s">
        <v>611</v>
      </c>
    </row>
    <row r="166" spans="1:6" ht="40.15" customHeight="1">
      <c r="A166" s="28" t="s">
        <v>86</v>
      </c>
      <c r="B166" s="26" t="s">
        <v>367</v>
      </c>
      <c r="C166" s="44" t="s">
        <v>506</v>
      </c>
      <c r="D166" s="59">
        <v>80000</v>
      </c>
      <c r="E166" s="44" t="s">
        <v>610</v>
      </c>
      <c r="F166" s="41" t="s">
        <v>611</v>
      </c>
    </row>
    <row r="167" spans="1:6" ht="40.15" customHeight="1">
      <c r="A167" s="28" t="s">
        <v>202</v>
      </c>
      <c r="B167" s="26" t="s">
        <v>785</v>
      </c>
      <c r="C167" s="44" t="s">
        <v>176</v>
      </c>
      <c r="D167" s="59">
        <v>50000</v>
      </c>
      <c r="E167" s="44" t="s">
        <v>611</v>
      </c>
      <c r="F167" s="41" t="s">
        <v>611</v>
      </c>
    </row>
    <row r="168" spans="1:6" ht="40.15" customHeight="1">
      <c r="A168" s="28" t="s">
        <v>87</v>
      </c>
      <c r="B168" s="26" t="s">
        <v>368</v>
      </c>
      <c r="C168" s="44" t="s">
        <v>508</v>
      </c>
      <c r="D168" s="59">
        <v>100000</v>
      </c>
      <c r="E168" s="44" t="s">
        <v>610</v>
      </c>
      <c r="F168" s="41" t="s">
        <v>611</v>
      </c>
    </row>
    <row r="169" spans="1:6" ht="40.15" customHeight="1">
      <c r="A169" s="28" t="s">
        <v>44</v>
      </c>
      <c r="B169" s="80" t="s">
        <v>369</v>
      </c>
      <c r="C169" s="44" t="s">
        <v>509</v>
      </c>
      <c r="D169" s="59">
        <v>50000</v>
      </c>
      <c r="E169" s="44" t="s">
        <v>610</v>
      </c>
      <c r="F169" s="41" t="s">
        <v>611</v>
      </c>
    </row>
    <row r="170" spans="1:6" ht="40.15" customHeight="1">
      <c r="A170" s="28" t="s">
        <v>622</v>
      </c>
      <c r="B170" s="80" t="s">
        <v>621</v>
      </c>
      <c r="C170" s="44" t="s">
        <v>510</v>
      </c>
      <c r="D170" s="59">
        <v>50000</v>
      </c>
      <c r="E170" s="44" t="s">
        <v>610</v>
      </c>
      <c r="F170" s="41" t="s">
        <v>611</v>
      </c>
    </row>
    <row r="171" spans="1:6" ht="40.15" customHeight="1">
      <c r="A171" s="28" t="s">
        <v>370</v>
      </c>
      <c r="B171" s="80" t="s">
        <v>371</v>
      </c>
      <c r="C171" s="44" t="s">
        <v>511</v>
      </c>
      <c r="D171" s="59">
        <v>50000</v>
      </c>
      <c r="E171" s="44" t="s">
        <v>610</v>
      </c>
      <c r="F171" s="41" t="s">
        <v>611</v>
      </c>
    </row>
    <row r="172" spans="1:6" ht="40.15" customHeight="1">
      <c r="A172" s="28" t="s">
        <v>372</v>
      </c>
      <c r="B172" s="80" t="s">
        <v>373</v>
      </c>
      <c r="C172" s="44" t="s">
        <v>512</v>
      </c>
      <c r="D172" s="59">
        <v>100000</v>
      </c>
      <c r="E172" s="44" t="s">
        <v>610</v>
      </c>
      <c r="F172" s="41" t="s">
        <v>611</v>
      </c>
    </row>
    <row r="173" spans="1:6" ht="40.15" customHeight="1">
      <c r="A173" s="28" t="s">
        <v>374</v>
      </c>
      <c r="B173" s="80" t="s">
        <v>375</v>
      </c>
      <c r="C173" s="44" t="s">
        <v>176</v>
      </c>
      <c r="D173" s="59">
        <v>75000</v>
      </c>
      <c r="E173" s="44" t="s">
        <v>610</v>
      </c>
      <c r="F173" s="41" t="s">
        <v>611</v>
      </c>
    </row>
    <row r="174" spans="1:6" ht="40.15" customHeight="1">
      <c r="A174" s="28" t="s">
        <v>376</v>
      </c>
      <c r="B174" s="80" t="s">
        <v>377</v>
      </c>
      <c r="C174" s="44" t="s">
        <v>513</v>
      </c>
      <c r="D174" s="59">
        <v>200000</v>
      </c>
      <c r="E174" s="44" t="s">
        <v>610</v>
      </c>
      <c r="F174" s="41" t="s">
        <v>611</v>
      </c>
    </row>
    <row r="175" spans="1:6" ht="40.15" customHeight="1">
      <c r="A175" s="28" t="s">
        <v>17</v>
      </c>
      <c r="B175" s="80" t="s">
        <v>378</v>
      </c>
      <c r="C175" s="44" t="s">
        <v>51</v>
      </c>
      <c r="D175" s="59">
        <v>150000</v>
      </c>
      <c r="E175" s="44" t="s">
        <v>610</v>
      </c>
      <c r="F175" s="41" t="s">
        <v>611</v>
      </c>
    </row>
    <row r="176" spans="1:6" ht="40.15" customHeight="1">
      <c r="A176" s="28" t="s">
        <v>379</v>
      </c>
      <c r="B176" s="80" t="s">
        <v>380</v>
      </c>
      <c r="C176" s="44" t="s">
        <v>54</v>
      </c>
      <c r="D176" s="59">
        <v>150000</v>
      </c>
      <c r="E176" s="44" t="s">
        <v>610</v>
      </c>
      <c r="F176" s="41" t="s">
        <v>611</v>
      </c>
    </row>
    <row r="177" spans="1:6" ht="40.15" customHeight="1">
      <c r="A177" s="28" t="s">
        <v>381</v>
      </c>
      <c r="B177" s="80" t="s">
        <v>382</v>
      </c>
      <c r="C177" s="44" t="s">
        <v>327</v>
      </c>
      <c r="D177" s="59">
        <v>25000</v>
      </c>
      <c r="E177" s="44" t="s">
        <v>611</v>
      </c>
      <c r="F177" s="41" t="s">
        <v>611</v>
      </c>
    </row>
    <row r="178" spans="1:6" ht="40.15" customHeight="1">
      <c r="A178" s="28" t="s">
        <v>624</v>
      </c>
      <c r="B178" s="80" t="s">
        <v>383</v>
      </c>
      <c r="C178" s="44" t="s">
        <v>130</v>
      </c>
      <c r="D178" s="59">
        <v>100000</v>
      </c>
      <c r="E178" s="44" t="s">
        <v>610</v>
      </c>
      <c r="F178" s="41" t="s">
        <v>611</v>
      </c>
    </row>
    <row r="179" spans="1:6" ht="40.15" customHeight="1">
      <c r="A179" s="28" t="s">
        <v>206</v>
      </c>
      <c r="B179" s="80" t="s">
        <v>623</v>
      </c>
      <c r="C179" s="44" t="s">
        <v>288</v>
      </c>
      <c r="D179" s="59">
        <v>75000</v>
      </c>
      <c r="E179" s="44" t="s">
        <v>610</v>
      </c>
      <c r="F179" s="41" t="s">
        <v>611</v>
      </c>
    </row>
    <row r="180" spans="1:6" ht="40.15" customHeight="1">
      <c r="A180" s="28" t="s">
        <v>89</v>
      </c>
      <c r="B180" s="80" t="s">
        <v>384</v>
      </c>
      <c r="C180" s="44" t="s">
        <v>116</v>
      </c>
      <c r="D180" s="59">
        <v>120000</v>
      </c>
      <c r="E180" s="44" t="s">
        <v>610</v>
      </c>
      <c r="F180" s="41" t="s">
        <v>611</v>
      </c>
    </row>
    <row r="181" spans="1:6" ht="40.15" customHeight="1">
      <c r="A181" s="28" t="s">
        <v>207</v>
      </c>
      <c r="B181" s="80" t="s">
        <v>385</v>
      </c>
      <c r="C181" s="44" t="s">
        <v>289</v>
      </c>
      <c r="D181" s="59">
        <v>75000</v>
      </c>
      <c r="E181" s="44" t="s">
        <v>610</v>
      </c>
      <c r="F181" s="41" t="s">
        <v>611</v>
      </c>
    </row>
    <row r="182" spans="1:6" ht="40.15" customHeight="1">
      <c r="A182" s="28" t="s">
        <v>386</v>
      </c>
      <c r="B182" s="80" t="s">
        <v>387</v>
      </c>
      <c r="C182" s="44" t="s">
        <v>279</v>
      </c>
      <c r="D182" s="59">
        <v>50000</v>
      </c>
      <c r="E182" s="44" t="s">
        <v>610</v>
      </c>
      <c r="F182" s="41" t="s">
        <v>611</v>
      </c>
    </row>
    <row r="183" spans="1:6" ht="40.15" customHeight="1">
      <c r="A183" s="28" t="s">
        <v>12</v>
      </c>
      <c r="B183" s="80" t="s">
        <v>388</v>
      </c>
      <c r="C183" s="44" t="s">
        <v>46</v>
      </c>
      <c r="D183" s="59">
        <v>100000</v>
      </c>
      <c r="E183" s="44" t="s">
        <v>610</v>
      </c>
      <c r="F183" s="41" t="s">
        <v>611</v>
      </c>
    </row>
    <row r="184" spans="1:6" ht="40.15" customHeight="1">
      <c r="A184" s="28" t="s">
        <v>208</v>
      </c>
      <c r="B184" s="26" t="s">
        <v>389</v>
      </c>
      <c r="C184" s="44" t="s">
        <v>290</v>
      </c>
      <c r="D184" s="59">
        <v>100000</v>
      </c>
      <c r="E184" s="44" t="s">
        <v>610</v>
      </c>
      <c r="F184" s="41" t="s">
        <v>611</v>
      </c>
    </row>
    <row r="185" spans="1:6" ht="40.15" customHeight="1">
      <c r="A185" s="28" t="s">
        <v>20</v>
      </c>
      <c r="B185" s="26" t="s">
        <v>390</v>
      </c>
      <c r="C185" s="44" t="s">
        <v>55</v>
      </c>
      <c r="D185" s="59">
        <v>150000</v>
      </c>
      <c r="E185" s="44" t="s">
        <v>610</v>
      </c>
      <c r="F185" s="41" t="s">
        <v>611</v>
      </c>
    </row>
    <row r="186" spans="1:6" ht="40.15" customHeight="1">
      <c r="A186" s="28" t="s">
        <v>391</v>
      </c>
      <c r="B186" s="26" t="s">
        <v>392</v>
      </c>
      <c r="C186" s="44" t="s">
        <v>514</v>
      </c>
      <c r="D186" s="59">
        <v>100000</v>
      </c>
      <c r="E186" s="44" t="s">
        <v>610</v>
      </c>
      <c r="F186" s="41" t="s">
        <v>611</v>
      </c>
    </row>
    <row r="187" spans="1:6" ht="40.15" customHeight="1">
      <c r="A187" s="28" t="s">
        <v>212</v>
      </c>
      <c r="B187" s="26" t="s">
        <v>393</v>
      </c>
      <c r="C187" s="44" t="s">
        <v>515</v>
      </c>
      <c r="D187" s="59">
        <v>75000</v>
      </c>
      <c r="E187" s="44" t="s">
        <v>610</v>
      </c>
      <c r="F187" s="41" t="s">
        <v>611</v>
      </c>
    </row>
    <row r="188" spans="1:6" ht="40.15" customHeight="1">
      <c r="A188" s="28" t="s">
        <v>625</v>
      </c>
      <c r="B188" s="26" t="s">
        <v>394</v>
      </c>
      <c r="C188" s="44" t="s">
        <v>516</v>
      </c>
      <c r="D188" s="59">
        <v>50000</v>
      </c>
      <c r="E188" s="44" t="s">
        <v>610</v>
      </c>
      <c r="F188" s="41" t="s">
        <v>611</v>
      </c>
    </row>
    <row r="189" spans="1:6" ht="40.15" customHeight="1">
      <c r="A189" s="28" t="s">
        <v>395</v>
      </c>
      <c r="B189" s="26" t="s">
        <v>396</v>
      </c>
      <c r="C189" s="44" t="s">
        <v>517</v>
      </c>
      <c r="D189" s="59">
        <v>50000</v>
      </c>
      <c r="E189" s="44" t="s">
        <v>610</v>
      </c>
      <c r="F189" s="41" t="s">
        <v>611</v>
      </c>
    </row>
    <row r="190" spans="1:6" ht="40.15" customHeight="1">
      <c r="A190" s="28" t="s">
        <v>91</v>
      </c>
      <c r="B190" s="26" t="s">
        <v>786</v>
      </c>
      <c r="C190" s="44" t="s">
        <v>518</v>
      </c>
      <c r="D190" s="59">
        <v>100000</v>
      </c>
      <c r="E190" s="44" t="s">
        <v>610</v>
      </c>
      <c r="F190" s="41" t="s">
        <v>611</v>
      </c>
    </row>
    <row r="191" spans="1:6" ht="40.15" customHeight="1">
      <c r="A191" s="28" t="s">
        <v>14</v>
      </c>
      <c r="B191" s="26" t="s">
        <v>397</v>
      </c>
      <c r="C191" s="44" t="s">
        <v>519</v>
      </c>
      <c r="D191" s="59">
        <v>100000</v>
      </c>
      <c r="E191" s="44" t="s">
        <v>610</v>
      </c>
      <c r="F191" s="41" t="s">
        <v>611</v>
      </c>
    </row>
    <row r="192" spans="1:6" ht="40.15" customHeight="1">
      <c r="A192" s="28" t="s">
        <v>215</v>
      </c>
      <c r="B192" s="26" t="s">
        <v>398</v>
      </c>
      <c r="C192" s="44" t="s">
        <v>520</v>
      </c>
      <c r="D192" s="59">
        <v>75000</v>
      </c>
      <c r="E192" s="44" t="s">
        <v>610</v>
      </c>
      <c r="F192" s="41" t="s">
        <v>611</v>
      </c>
    </row>
    <row r="193" spans="1:6" ht="40.15" customHeight="1">
      <c r="A193" s="28" t="s">
        <v>92</v>
      </c>
      <c r="B193" s="26" t="s">
        <v>787</v>
      </c>
      <c r="C193" s="44" t="s">
        <v>119</v>
      </c>
      <c r="D193" s="59">
        <v>200000</v>
      </c>
      <c r="E193" s="44" t="s">
        <v>610</v>
      </c>
      <c r="F193" s="41" t="s">
        <v>611</v>
      </c>
    </row>
    <row r="194" spans="1:6" ht="40.15" customHeight="1">
      <c r="A194" s="28" t="s">
        <v>43</v>
      </c>
      <c r="B194" s="26" t="s">
        <v>788</v>
      </c>
      <c r="C194" s="44" t="s">
        <v>76</v>
      </c>
      <c r="D194" s="59">
        <v>30000</v>
      </c>
      <c r="E194" s="44" t="s">
        <v>610</v>
      </c>
      <c r="F194" s="41" t="s">
        <v>611</v>
      </c>
    </row>
    <row r="195" spans="1:6" ht="40.15" customHeight="1">
      <c r="A195" s="28" t="s">
        <v>218</v>
      </c>
      <c r="B195" s="26" t="s">
        <v>399</v>
      </c>
      <c r="C195" s="44" t="s">
        <v>299</v>
      </c>
      <c r="D195" s="59">
        <v>30000</v>
      </c>
      <c r="E195" s="44" t="s">
        <v>610</v>
      </c>
      <c r="F195" s="41" t="s">
        <v>611</v>
      </c>
    </row>
    <row r="196" spans="1:6" ht="40.15" customHeight="1">
      <c r="A196" s="28" t="s">
        <v>626</v>
      </c>
      <c r="B196" s="26" t="s">
        <v>400</v>
      </c>
      <c r="C196" s="44" t="s">
        <v>521</v>
      </c>
      <c r="D196" s="59">
        <v>50000</v>
      </c>
      <c r="E196" s="44" t="s">
        <v>610</v>
      </c>
      <c r="F196" s="41" t="s">
        <v>610</v>
      </c>
    </row>
    <row r="197" spans="1:6" ht="40.15" customHeight="1">
      <c r="A197" s="28" t="s">
        <v>219</v>
      </c>
      <c r="B197" s="26" t="s">
        <v>401</v>
      </c>
      <c r="C197" s="44" t="s">
        <v>55</v>
      </c>
      <c r="D197" s="59">
        <v>50000</v>
      </c>
      <c r="E197" s="44" t="s">
        <v>610</v>
      </c>
      <c r="F197" s="41" t="s">
        <v>611</v>
      </c>
    </row>
    <row r="198" spans="1:6" ht="40.15" customHeight="1">
      <c r="A198" s="28" t="s">
        <v>402</v>
      </c>
      <c r="B198" s="26" t="s">
        <v>403</v>
      </c>
      <c r="C198" s="44" t="s">
        <v>522</v>
      </c>
      <c r="D198" s="59">
        <v>80000</v>
      </c>
      <c r="E198" s="44" t="s">
        <v>610</v>
      </c>
      <c r="F198" s="41" t="s">
        <v>610</v>
      </c>
    </row>
    <row r="199" spans="1:6" ht="40.15" customHeight="1">
      <c r="A199" s="28" t="s">
        <v>404</v>
      </c>
      <c r="B199" s="80" t="s">
        <v>405</v>
      </c>
      <c r="C199" s="44" t="s">
        <v>523</v>
      </c>
      <c r="D199" s="59">
        <v>80000</v>
      </c>
      <c r="E199" s="44" t="s">
        <v>610</v>
      </c>
      <c r="F199" s="41" t="s">
        <v>611</v>
      </c>
    </row>
    <row r="200" spans="1:6" ht="40.15" customHeight="1">
      <c r="A200" s="28" t="s">
        <v>26</v>
      </c>
      <c r="B200" s="80" t="s">
        <v>406</v>
      </c>
      <c r="C200" s="44" t="s">
        <v>130</v>
      </c>
      <c r="D200" s="59">
        <v>200000</v>
      </c>
      <c r="E200" s="44" t="s">
        <v>610</v>
      </c>
      <c r="F200" s="41" t="s">
        <v>611</v>
      </c>
    </row>
    <row r="201" spans="1:6" ht="40.15" customHeight="1">
      <c r="A201" s="28" t="s">
        <v>407</v>
      </c>
      <c r="B201" s="80" t="s">
        <v>408</v>
      </c>
      <c r="C201" s="44" t="s">
        <v>524</v>
      </c>
      <c r="D201" s="59">
        <v>80000</v>
      </c>
      <c r="E201" s="44" t="s">
        <v>610</v>
      </c>
      <c r="F201" s="41" t="s">
        <v>611</v>
      </c>
    </row>
    <row r="202" spans="1:6" ht="40.15" customHeight="1">
      <c r="A202" s="28" t="s">
        <v>220</v>
      </c>
      <c r="B202" s="80" t="s">
        <v>789</v>
      </c>
      <c r="C202" s="44" t="s">
        <v>525</v>
      </c>
      <c r="D202" s="59">
        <v>60000</v>
      </c>
      <c r="E202" s="44" t="s">
        <v>610</v>
      </c>
      <c r="F202" s="41" t="s">
        <v>611</v>
      </c>
    </row>
    <row r="203" spans="1:6" ht="40.15" customHeight="1">
      <c r="A203" s="28" t="s">
        <v>409</v>
      </c>
      <c r="B203" s="80" t="s">
        <v>410</v>
      </c>
      <c r="C203" s="44" t="s">
        <v>58</v>
      </c>
      <c r="D203" s="59">
        <v>300000</v>
      </c>
      <c r="E203" s="44" t="s">
        <v>610</v>
      </c>
      <c r="F203" s="41" t="s">
        <v>611</v>
      </c>
    </row>
    <row r="204" spans="1:6" ht="40.15" customHeight="1">
      <c r="A204" s="28" t="s">
        <v>24</v>
      </c>
      <c r="B204" s="80" t="s">
        <v>411</v>
      </c>
      <c r="C204" s="44" t="s">
        <v>526</v>
      </c>
      <c r="D204" s="59">
        <v>150000</v>
      </c>
      <c r="E204" s="44" t="s">
        <v>610</v>
      </c>
      <c r="F204" s="41" t="s">
        <v>611</v>
      </c>
    </row>
    <row r="205" spans="1:6" ht="40.15" customHeight="1">
      <c r="A205" s="28" t="s">
        <v>30</v>
      </c>
      <c r="B205" s="80" t="s">
        <v>412</v>
      </c>
      <c r="C205" s="44" t="s">
        <v>54</v>
      </c>
      <c r="D205" s="59">
        <v>70000</v>
      </c>
      <c r="E205" s="44" t="s">
        <v>610</v>
      </c>
      <c r="F205" s="41" t="s">
        <v>611</v>
      </c>
    </row>
    <row r="206" spans="1:6" ht="40.15" customHeight="1">
      <c r="A206" s="28" t="s">
        <v>223</v>
      </c>
      <c r="B206" s="80" t="s">
        <v>413</v>
      </c>
      <c r="C206" s="44" t="s">
        <v>303</v>
      </c>
      <c r="D206" s="59">
        <v>50000</v>
      </c>
      <c r="E206" s="44" t="s">
        <v>610</v>
      </c>
      <c r="F206" s="41" t="s">
        <v>611</v>
      </c>
    </row>
    <row r="207" spans="1:6" ht="40.15" customHeight="1">
      <c r="A207" s="28" t="s">
        <v>22</v>
      </c>
      <c r="B207" s="80" t="s">
        <v>627</v>
      </c>
      <c r="C207" s="44" t="s">
        <v>527</v>
      </c>
      <c r="D207" s="59">
        <v>150000</v>
      </c>
      <c r="E207" s="44" t="s">
        <v>610</v>
      </c>
      <c r="F207" s="41" t="s">
        <v>611</v>
      </c>
    </row>
    <row r="208" spans="1:6" ht="40.15" customHeight="1">
      <c r="A208" s="28" t="s">
        <v>414</v>
      </c>
      <c r="B208" s="80" t="s">
        <v>415</v>
      </c>
      <c r="C208" s="44" t="s">
        <v>133</v>
      </c>
      <c r="D208" s="59">
        <v>80000</v>
      </c>
      <c r="E208" s="44" t="s">
        <v>610</v>
      </c>
      <c r="F208" s="41" t="s">
        <v>611</v>
      </c>
    </row>
    <row r="209" spans="1:6" ht="40.15" customHeight="1">
      <c r="A209" s="28" t="s">
        <v>31</v>
      </c>
      <c r="B209" s="80" t="s">
        <v>416</v>
      </c>
      <c r="C209" s="44" t="s">
        <v>65</v>
      </c>
      <c r="D209" s="59">
        <v>200000</v>
      </c>
      <c r="E209" s="44" t="s">
        <v>610</v>
      </c>
      <c r="F209" s="41" t="s">
        <v>611</v>
      </c>
    </row>
    <row r="210" spans="1:6" ht="40.15" customHeight="1">
      <c r="A210" s="28" t="s">
        <v>224</v>
      </c>
      <c r="B210" s="80" t="s">
        <v>417</v>
      </c>
      <c r="C210" s="44" t="s">
        <v>134</v>
      </c>
      <c r="D210" s="59">
        <v>90000</v>
      </c>
      <c r="E210" s="44" t="s">
        <v>610</v>
      </c>
      <c r="F210" s="41" t="s">
        <v>611</v>
      </c>
    </row>
    <row r="211" spans="1:6" ht="40.15" customHeight="1">
      <c r="A211" s="28" t="s">
        <v>225</v>
      </c>
      <c r="B211" s="80" t="s">
        <v>418</v>
      </c>
      <c r="C211" s="44" t="s">
        <v>130</v>
      </c>
      <c r="D211" s="59">
        <v>50000</v>
      </c>
      <c r="E211" s="44" t="s">
        <v>610</v>
      </c>
      <c r="F211" s="41" t="s">
        <v>611</v>
      </c>
    </row>
    <row r="212" spans="1:6" ht="40.15" customHeight="1">
      <c r="A212" s="28" t="s">
        <v>629</v>
      </c>
      <c r="B212" s="80" t="s">
        <v>628</v>
      </c>
      <c r="C212" s="44" t="s">
        <v>528</v>
      </c>
      <c r="D212" s="59">
        <v>50000</v>
      </c>
      <c r="E212" s="44" t="s">
        <v>611</v>
      </c>
      <c r="F212" s="41" t="s">
        <v>611</v>
      </c>
    </row>
    <row r="213" spans="1:6" ht="40.15" customHeight="1">
      <c r="A213" s="28" t="s">
        <v>419</v>
      </c>
      <c r="B213" s="80" t="s">
        <v>420</v>
      </c>
      <c r="C213" s="44" t="s">
        <v>529</v>
      </c>
      <c r="D213" s="59">
        <v>40000</v>
      </c>
      <c r="E213" s="44" t="s">
        <v>610</v>
      </c>
      <c r="F213" s="41" t="s">
        <v>611</v>
      </c>
    </row>
    <row r="214" spans="1:6" ht="40.15" customHeight="1">
      <c r="A214" s="28" t="s">
        <v>421</v>
      </c>
      <c r="B214" s="80" t="s">
        <v>422</v>
      </c>
      <c r="C214" s="44" t="s">
        <v>530</v>
      </c>
      <c r="D214" s="59">
        <v>400000</v>
      </c>
      <c r="E214" s="44" t="s">
        <v>610</v>
      </c>
      <c r="F214" s="41" t="s">
        <v>611</v>
      </c>
    </row>
    <row r="215" spans="1:6" ht="40.15" customHeight="1">
      <c r="A215" s="28" t="s">
        <v>95</v>
      </c>
      <c r="B215" s="80" t="s">
        <v>423</v>
      </c>
      <c r="C215" s="44" t="s">
        <v>121</v>
      </c>
      <c r="D215" s="59">
        <v>175000</v>
      </c>
      <c r="E215" s="44" t="s">
        <v>610</v>
      </c>
      <c r="F215" s="41" t="s">
        <v>611</v>
      </c>
    </row>
    <row r="216" spans="1:6" ht="40.15" customHeight="1">
      <c r="A216" s="28" t="s">
        <v>424</v>
      </c>
      <c r="B216" s="80" t="s">
        <v>425</v>
      </c>
      <c r="C216" s="44" t="s">
        <v>116</v>
      </c>
      <c r="D216" s="59">
        <v>35000</v>
      </c>
      <c r="E216" s="44" t="s">
        <v>610</v>
      </c>
      <c r="F216" s="41" t="s">
        <v>610</v>
      </c>
    </row>
    <row r="217" spans="1:6" ht="40.15" customHeight="1">
      <c r="A217" s="28" t="s">
        <v>96</v>
      </c>
      <c r="B217" s="80" t="s">
        <v>790</v>
      </c>
      <c r="C217" s="44" t="s">
        <v>638</v>
      </c>
      <c r="D217" s="59">
        <v>120000</v>
      </c>
      <c r="E217" s="44" t="s">
        <v>610</v>
      </c>
      <c r="F217" s="41" t="s">
        <v>610</v>
      </c>
    </row>
    <row r="218" spans="1:6" ht="40.15" customHeight="1">
      <c r="A218" s="28" t="s">
        <v>426</v>
      </c>
      <c r="B218" s="80" t="s">
        <v>623</v>
      </c>
      <c r="C218" s="44" t="s">
        <v>46</v>
      </c>
      <c r="D218" s="59">
        <v>80000</v>
      </c>
      <c r="E218" s="44" t="s">
        <v>610</v>
      </c>
      <c r="F218" s="41" t="s">
        <v>611</v>
      </c>
    </row>
    <row r="219" spans="1:6" ht="40.15" customHeight="1">
      <c r="A219" s="28" t="s">
        <v>427</v>
      </c>
      <c r="B219" s="80" t="s">
        <v>428</v>
      </c>
      <c r="C219" s="44" t="s">
        <v>531</v>
      </c>
      <c r="D219" s="59">
        <v>30000</v>
      </c>
      <c r="E219" s="44" t="s">
        <v>611</v>
      </c>
      <c r="F219" s="41" t="s">
        <v>611</v>
      </c>
    </row>
    <row r="220" spans="1:6" ht="40.15" customHeight="1">
      <c r="A220" s="28" t="s">
        <v>631</v>
      </c>
      <c r="B220" s="80" t="s">
        <v>429</v>
      </c>
      <c r="C220" s="44" t="s">
        <v>532</v>
      </c>
      <c r="D220" s="59">
        <v>140000</v>
      </c>
      <c r="E220" s="44" t="s">
        <v>610</v>
      </c>
      <c r="F220" s="41" t="s">
        <v>611</v>
      </c>
    </row>
    <row r="221" spans="1:6" ht="40.15" customHeight="1">
      <c r="A221" s="28" t="s">
        <v>142</v>
      </c>
      <c r="B221" s="80" t="s">
        <v>430</v>
      </c>
      <c r="C221" s="44" t="s">
        <v>533</v>
      </c>
      <c r="D221" s="59">
        <v>170000</v>
      </c>
      <c r="E221" s="44" t="s">
        <v>610</v>
      </c>
      <c r="F221" s="41" t="s">
        <v>611</v>
      </c>
    </row>
    <row r="222" spans="1:6" ht="40.15" customHeight="1">
      <c r="A222" s="28" t="s">
        <v>431</v>
      </c>
      <c r="B222" s="80" t="s">
        <v>432</v>
      </c>
      <c r="C222" s="44" t="s">
        <v>534</v>
      </c>
      <c r="D222" s="59">
        <v>60000</v>
      </c>
      <c r="E222" s="44" t="s">
        <v>610</v>
      </c>
      <c r="F222" s="41" t="s">
        <v>610</v>
      </c>
    </row>
    <row r="223" spans="1:6" ht="40.15" customHeight="1">
      <c r="A223" s="28" t="s">
        <v>630</v>
      </c>
      <c r="B223" s="80" t="s">
        <v>433</v>
      </c>
      <c r="C223" s="44" t="s">
        <v>535</v>
      </c>
      <c r="D223" s="59">
        <v>170000</v>
      </c>
      <c r="E223" s="44" t="s">
        <v>610</v>
      </c>
      <c r="F223" s="41" t="s">
        <v>611</v>
      </c>
    </row>
    <row r="224" spans="1:6" ht="40.15" customHeight="1">
      <c r="A224" s="28" t="s">
        <v>233</v>
      </c>
      <c r="B224" s="80" t="s">
        <v>434</v>
      </c>
      <c r="C224" s="44" t="s">
        <v>536</v>
      </c>
      <c r="D224" s="59">
        <v>75000</v>
      </c>
      <c r="E224" s="44" t="s">
        <v>610</v>
      </c>
      <c r="F224" s="41" t="s">
        <v>611</v>
      </c>
    </row>
    <row r="225" spans="1:6" ht="40.15" customHeight="1">
      <c r="A225" s="28" t="s">
        <v>97</v>
      </c>
      <c r="B225" s="80" t="s">
        <v>435</v>
      </c>
      <c r="C225" s="44" t="s">
        <v>123</v>
      </c>
      <c r="D225" s="59">
        <v>80000</v>
      </c>
      <c r="E225" s="44" t="s">
        <v>610</v>
      </c>
      <c r="F225" s="41" t="s">
        <v>611</v>
      </c>
    </row>
    <row r="226" spans="1:6" ht="40.15" customHeight="1">
      <c r="A226" s="28" t="s">
        <v>234</v>
      </c>
      <c r="B226" s="80" t="s">
        <v>436</v>
      </c>
      <c r="C226" s="44" t="s">
        <v>537</v>
      </c>
      <c r="D226" s="59">
        <v>75000</v>
      </c>
      <c r="E226" s="44" t="s">
        <v>610</v>
      </c>
      <c r="F226" s="41" t="s">
        <v>611</v>
      </c>
    </row>
    <row r="227" spans="1:6" ht="40.15" customHeight="1">
      <c r="A227" s="28" t="s">
        <v>437</v>
      </c>
      <c r="B227" s="80" t="s">
        <v>438</v>
      </c>
      <c r="C227" s="44" t="s">
        <v>538</v>
      </c>
      <c r="D227" s="59">
        <v>140000</v>
      </c>
      <c r="E227" s="44" t="s">
        <v>610</v>
      </c>
      <c r="F227" s="41" t="s">
        <v>611</v>
      </c>
    </row>
    <row r="228" spans="1:6" ht="40.15" customHeight="1">
      <c r="A228" s="28" t="s">
        <v>439</v>
      </c>
      <c r="B228" s="80" t="s">
        <v>438</v>
      </c>
      <c r="C228" s="44" t="s">
        <v>538</v>
      </c>
      <c r="D228" s="59">
        <v>60000</v>
      </c>
      <c r="E228" s="44" t="s">
        <v>610</v>
      </c>
      <c r="F228" s="41" t="s">
        <v>611</v>
      </c>
    </row>
    <row r="229" spans="1:6" ht="40.15" customHeight="1">
      <c r="A229" s="28" t="s">
        <v>440</v>
      </c>
      <c r="B229" s="80" t="s">
        <v>441</v>
      </c>
      <c r="C229" s="44" t="s">
        <v>284</v>
      </c>
      <c r="D229" s="59">
        <v>80000</v>
      </c>
      <c r="E229" s="44" t="s">
        <v>610</v>
      </c>
      <c r="F229" s="41" t="s">
        <v>611</v>
      </c>
    </row>
    <row r="230" spans="1:6" ht="40.15" customHeight="1">
      <c r="A230" s="28" t="s">
        <v>170</v>
      </c>
      <c r="B230" s="80" t="s">
        <v>442</v>
      </c>
      <c r="C230" s="44" t="s">
        <v>539</v>
      </c>
      <c r="D230" s="59">
        <v>200000</v>
      </c>
      <c r="E230" s="44" t="s">
        <v>610</v>
      </c>
      <c r="F230" s="41" t="s">
        <v>611</v>
      </c>
    </row>
    <row r="231" spans="1:6" ht="40.15" customHeight="1">
      <c r="A231" s="28" t="s">
        <v>98</v>
      </c>
      <c r="B231" s="80" t="s">
        <v>443</v>
      </c>
      <c r="C231" s="44" t="s">
        <v>124</v>
      </c>
      <c r="D231" s="59">
        <v>100000</v>
      </c>
      <c r="E231" s="44" t="s">
        <v>610</v>
      </c>
      <c r="F231" s="41" t="s">
        <v>611</v>
      </c>
    </row>
    <row r="232" spans="1:6" ht="40.15" customHeight="1">
      <c r="A232" s="28" t="s">
        <v>444</v>
      </c>
      <c r="B232" s="80" t="s">
        <v>445</v>
      </c>
      <c r="C232" s="44" t="s">
        <v>540</v>
      </c>
      <c r="D232" s="59">
        <v>50000</v>
      </c>
      <c r="E232" s="44" t="s">
        <v>611</v>
      </c>
      <c r="F232" s="41" t="s">
        <v>611</v>
      </c>
    </row>
    <row r="233" spans="1:6" ht="40.15" customHeight="1">
      <c r="A233" s="28" t="s">
        <v>446</v>
      </c>
      <c r="B233" s="80" t="s">
        <v>447</v>
      </c>
      <c r="C233" s="44" t="s">
        <v>126</v>
      </c>
      <c r="D233" s="59">
        <v>115000</v>
      </c>
      <c r="E233" s="44" t="s">
        <v>610</v>
      </c>
      <c r="F233" s="41" t="s">
        <v>611</v>
      </c>
    </row>
    <row r="234" spans="1:6" ht="40.15" customHeight="1">
      <c r="A234" s="28" t="s">
        <v>238</v>
      </c>
      <c r="B234" s="80" t="s">
        <v>448</v>
      </c>
      <c r="C234" s="44" t="s">
        <v>541</v>
      </c>
      <c r="D234" s="59">
        <v>85000</v>
      </c>
      <c r="E234" s="44" t="s">
        <v>610</v>
      </c>
      <c r="F234" s="41" t="s">
        <v>611</v>
      </c>
    </row>
    <row r="235" spans="1:6" ht="40.15" customHeight="1">
      <c r="A235" s="28" t="s">
        <v>34</v>
      </c>
      <c r="B235" s="80" t="s">
        <v>448</v>
      </c>
      <c r="C235" s="44" t="s">
        <v>542</v>
      </c>
      <c r="D235" s="59">
        <v>80000</v>
      </c>
      <c r="E235" s="44" t="s">
        <v>610</v>
      </c>
      <c r="F235" s="41" t="s">
        <v>611</v>
      </c>
    </row>
    <row r="236" spans="1:6" ht="40.15" customHeight="1">
      <c r="A236" s="28" t="s">
        <v>239</v>
      </c>
      <c r="B236" s="80" t="s">
        <v>449</v>
      </c>
      <c r="C236" s="44" t="s">
        <v>289</v>
      </c>
      <c r="D236" s="59">
        <v>75000</v>
      </c>
      <c r="E236" s="44" t="s">
        <v>610</v>
      </c>
      <c r="F236" s="41" t="s">
        <v>611</v>
      </c>
    </row>
    <row r="237" spans="1:6" ht="40.15" customHeight="1">
      <c r="A237" s="28" t="s">
        <v>450</v>
      </c>
      <c r="B237" s="80" t="s">
        <v>451</v>
      </c>
      <c r="C237" s="44" t="s">
        <v>543</v>
      </c>
      <c r="D237" s="59">
        <v>35000</v>
      </c>
      <c r="E237" s="44" t="s">
        <v>610</v>
      </c>
      <c r="F237" s="41" t="s">
        <v>610</v>
      </c>
    </row>
    <row r="238" spans="1:6" ht="40.15" customHeight="1">
      <c r="A238" s="28" t="s">
        <v>99</v>
      </c>
      <c r="B238" s="80" t="s">
        <v>452</v>
      </c>
      <c r="C238" s="44" t="s">
        <v>544</v>
      </c>
      <c r="D238" s="59">
        <v>200000</v>
      </c>
      <c r="E238" s="44" t="s">
        <v>610</v>
      </c>
      <c r="F238" s="41" t="s">
        <v>611</v>
      </c>
    </row>
    <row r="239" spans="1:6" ht="40.15" customHeight="1">
      <c r="A239" s="28" t="s">
        <v>100</v>
      </c>
      <c r="B239" s="80" t="s">
        <v>453</v>
      </c>
      <c r="C239" s="44" t="s">
        <v>126</v>
      </c>
      <c r="D239" s="59">
        <v>100000</v>
      </c>
      <c r="E239" s="44" t="s">
        <v>610</v>
      </c>
      <c r="F239" s="41" t="s">
        <v>611</v>
      </c>
    </row>
    <row r="240" spans="1:6" ht="40.15" customHeight="1">
      <c r="A240" s="28" t="s">
        <v>632</v>
      </c>
      <c r="B240" s="80" t="s">
        <v>454</v>
      </c>
      <c r="C240" s="44" t="s">
        <v>121</v>
      </c>
      <c r="D240" s="59">
        <v>75000</v>
      </c>
      <c r="E240" s="44" t="s">
        <v>610</v>
      </c>
      <c r="F240" s="41" t="s">
        <v>611</v>
      </c>
    </row>
    <row r="241" spans="1:6" ht="40.15" customHeight="1">
      <c r="A241" s="28" t="s">
        <v>101</v>
      </c>
      <c r="B241" s="80" t="s">
        <v>243</v>
      </c>
      <c r="C241" s="44" t="s">
        <v>127</v>
      </c>
      <c r="D241" s="59">
        <v>150000</v>
      </c>
      <c r="E241" s="44" t="s">
        <v>610</v>
      </c>
      <c r="F241" s="41" t="s">
        <v>611</v>
      </c>
    </row>
    <row r="242" spans="1:6" ht="40.15" customHeight="1">
      <c r="A242" s="28" t="s">
        <v>102</v>
      </c>
      <c r="B242" s="80" t="s">
        <v>455</v>
      </c>
      <c r="C242" s="44" t="s">
        <v>545</v>
      </c>
      <c r="D242" s="59">
        <v>130000</v>
      </c>
      <c r="E242" s="44" t="s">
        <v>610</v>
      </c>
      <c r="F242" s="41" t="s">
        <v>611</v>
      </c>
    </row>
    <row r="243" spans="1:6" ht="40.15" customHeight="1">
      <c r="A243" s="28" t="s">
        <v>456</v>
      </c>
      <c r="B243" s="80" t="s">
        <v>457</v>
      </c>
      <c r="C243" s="44" t="s">
        <v>546</v>
      </c>
      <c r="D243" s="59">
        <v>180000</v>
      </c>
      <c r="E243" s="44" t="s">
        <v>610</v>
      </c>
      <c r="F243" s="41" t="s">
        <v>610</v>
      </c>
    </row>
    <row r="244" spans="1:6" ht="40.15" customHeight="1">
      <c r="A244" s="28" t="s">
        <v>245</v>
      </c>
      <c r="B244" s="80" t="s">
        <v>458</v>
      </c>
      <c r="C244" s="44" t="s">
        <v>130</v>
      </c>
      <c r="D244" s="59">
        <v>100000</v>
      </c>
      <c r="E244" s="44" t="s">
        <v>610</v>
      </c>
      <c r="F244" s="41" t="s">
        <v>611</v>
      </c>
    </row>
    <row r="245" spans="1:6" ht="40.15" customHeight="1">
      <c r="A245" s="28" t="s">
        <v>248</v>
      </c>
      <c r="B245" s="80" t="s">
        <v>459</v>
      </c>
      <c r="C245" s="44" t="s">
        <v>547</v>
      </c>
      <c r="D245" s="59">
        <v>80000</v>
      </c>
      <c r="E245" s="44" t="s">
        <v>610</v>
      </c>
      <c r="F245" s="41" t="s">
        <v>611</v>
      </c>
    </row>
    <row r="246" spans="1:6" ht="40.15" customHeight="1">
      <c r="A246" s="28" t="s">
        <v>32</v>
      </c>
      <c r="B246" s="80" t="s">
        <v>460</v>
      </c>
      <c r="C246" s="44" t="s">
        <v>66</v>
      </c>
      <c r="D246" s="59">
        <v>100000</v>
      </c>
      <c r="E246" s="44" t="s">
        <v>610</v>
      </c>
      <c r="F246" s="41" t="s">
        <v>611</v>
      </c>
    </row>
    <row r="247" spans="1:6" ht="40.15" customHeight="1">
      <c r="A247" s="28" t="s">
        <v>105</v>
      </c>
      <c r="B247" s="80" t="s">
        <v>461</v>
      </c>
      <c r="C247" s="44" t="s">
        <v>548</v>
      </c>
      <c r="D247" s="59">
        <v>70000</v>
      </c>
      <c r="E247" s="44" t="s">
        <v>610</v>
      </c>
      <c r="F247" s="41" t="s">
        <v>611</v>
      </c>
    </row>
    <row r="248" spans="1:6" ht="40.15" customHeight="1">
      <c r="A248" s="28" t="s">
        <v>251</v>
      </c>
      <c r="B248" s="80" t="s">
        <v>462</v>
      </c>
      <c r="C248" s="44" t="s">
        <v>317</v>
      </c>
      <c r="D248" s="59">
        <v>75000</v>
      </c>
      <c r="E248" s="44" t="s">
        <v>610</v>
      </c>
      <c r="F248" s="41" t="s">
        <v>611</v>
      </c>
    </row>
    <row r="249" spans="1:6" ht="40.15" customHeight="1">
      <c r="A249" s="28" t="s">
        <v>463</v>
      </c>
      <c r="B249" s="80" t="s">
        <v>464</v>
      </c>
      <c r="C249" s="44" t="s">
        <v>58</v>
      </c>
      <c r="D249" s="59">
        <v>280000</v>
      </c>
      <c r="E249" s="44" t="s">
        <v>610</v>
      </c>
      <c r="F249" s="41" t="s">
        <v>611</v>
      </c>
    </row>
    <row r="250" spans="1:6" ht="40.15" customHeight="1">
      <c r="A250" s="28" t="s">
        <v>252</v>
      </c>
      <c r="B250" s="80" t="s">
        <v>465</v>
      </c>
      <c r="C250" s="44" t="s">
        <v>318</v>
      </c>
      <c r="D250" s="59">
        <v>100000</v>
      </c>
      <c r="E250" s="44" t="s">
        <v>610</v>
      </c>
      <c r="F250" s="41" t="s">
        <v>611</v>
      </c>
    </row>
    <row r="251" spans="1:6" ht="40.15" customHeight="1">
      <c r="A251" s="28" t="s">
        <v>466</v>
      </c>
      <c r="B251" s="80" t="s">
        <v>467</v>
      </c>
      <c r="C251" s="44" t="s">
        <v>549</v>
      </c>
      <c r="D251" s="59">
        <v>120000</v>
      </c>
      <c r="E251" s="44" t="s">
        <v>610</v>
      </c>
      <c r="F251" s="41" t="s">
        <v>610</v>
      </c>
    </row>
    <row r="252" spans="1:6" ht="40.15" customHeight="1">
      <c r="A252" s="28" t="s">
        <v>468</v>
      </c>
      <c r="B252" s="80" t="s">
        <v>469</v>
      </c>
      <c r="C252" s="44" t="s">
        <v>133</v>
      </c>
      <c r="D252" s="59">
        <v>50000</v>
      </c>
      <c r="E252" s="44" t="s">
        <v>610</v>
      </c>
      <c r="F252" s="41" t="s">
        <v>610</v>
      </c>
    </row>
    <row r="253" spans="1:6" ht="40.15" customHeight="1">
      <c r="A253" s="28" t="s">
        <v>184</v>
      </c>
      <c r="B253" s="80" t="s">
        <v>470</v>
      </c>
      <c r="C253" s="44" t="s">
        <v>550</v>
      </c>
      <c r="D253" s="59">
        <v>185000</v>
      </c>
      <c r="E253" s="44" t="s">
        <v>610</v>
      </c>
      <c r="F253" s="41" t="s">
        <v>611</v>
      </c>
    </row>
    <row r="254" spans="1:6" ht="40.15" customHeight="1">
      <c r="A254" s="28" t="s">
        <v>471</v>
      </c>
      <c r="B254" s="80" t="s">
        <v>472</v>
      </c>
      <c r="C254" s="44" t="s">
        <v>320</v>
      </c>
      <c r="D254" s="59">
        <v>15000</v>
      </c>
      <c r="E254" s="44" t="s">
        <v>611</v>
      </c>
      <c r="F254" s="41" t="s">
        <v>611</v>
      </c>
    </row>
    <row r="255" spans="1:6" ht="40.15" customHeight="1">
      <c r="A255" s="28" t="s">
        <v>473</v>
      </c>
      <c r="B255" s="80" t="s">
        <v>383</v>
      </c>
      <c r="C255" s="44" t="s">
        <v>130</v>
      </c>
      <c r="D255" s="59">
        <v>50000</v>
      </c>
      <c r="E255" s="44" t="s">
        <v>611</v>
      </c>
      <c r="F255" s="41" t="s">
        <v>611</v>
      </c>
    </row>
    <row r="256" spans="1:6" ht="40.15" customHeight="1">
      <c r="A256" s="28" t="s">
        <v>148</v>
      </c>
      <c r="B256" s="80" t="s">
        <v>474</v>
      </c>
      <c r="C256" s="44" t="s">
        <v>76</v>
      </c>
      <c r="D256" s="59">
        <v>100000</v>
      </c>
      <c r="E256" s="44" t="s">
        <v>610</v>
      </c>
      <c r="F256" s="41" t="s">
        <v>611</v>
      </c>
    </row>
    <row r="257" spans="1:6" ht="40.15" customHeight="1">
      <c r="A257" s="28" t="s">
        <v>475</v>
      </c>
      <c r="B257" s="80" t="s">
        <v>476</v>
      </c>
      <c r="C257" s="44" t="s">
        <v>297</v>
      </c>
      <c r="D257" s="59">
        <v>100000</v>
      </c>
      <c r="E257" s="44" t="s">
        <v>610</v>
      </c>
      <c r="F257" s="41" t="s">
        <v>610</v>
      </c>
    </row>
    <row r="258" spans="1:6" ht="40.15" customHeight="1">
      <c r="A258" s="28" t="s">
        <v>477</v>
      </c>
      <c r="B258" s="80" t="s">
        <v>478</v>
      </c>
      <c r="C258" s="44" t="s">
        <v>551</v>
      </c>
      <c r="D258" s="59">
        <v>100000</v>
      </c>
      <c r="E258" s="44" t="s">
        <v>610</v>
      </c>
      <c r="F258" s="41" t="s">
        <v>611</v>
      </c>
    </row>
    <row r="259" spans="1:6" ht="40.15" customHeight="1">
      <c r="A259" s="28" t="s">
        <v>479</v>
      </c>
      <c r="B259" s="80" t="s">
        <v>480</v>
      </c>
      <c r="C259" s="44" t="s">
        <v>516</v>
      </c>
      <c r="D259" s="59">
        <v>200000</v>
      </c>
      <c r="E259" s="44" t="s">
        <v>610</v>
      </c>
      <c r="F259" s="41" t="s">
        <v>610</v>
      </c>
    </row>
    <row r="260" spans="1:6" ht="40.15" customHeight="1">
      <c r="A260" s="28" t="s">
        <v>481</v>
      </c>
      <c r="B260" s="80" t="s">
        <v>482</v>
      </c>
      <c r="C260" s="44" t="s">
        <v>124</v>
      </c>
      <c r="D260" s="59">
        <v>180000</v>
      </c>
      <c r="E260" s="44" t="s">
        <v>610</v>
      </c>
      <c r="F260" s="41" t="s">
        <v>611</v>
      </c>
    </row>
    <row r="261" spans="1:6" ht="40.15" customHeight="1">
      <c r="A261" s="28" t="s">
        <v>257</v>
      </c>
      <c r="B261" s="80" t="s">
        <v>483</v>
      </c>
      <c r="C261" s="44" t="s">
        <v>637</v>
      </c>
      <c r="D261" s="59">
        <v>80000</v>
      </c>
      <c r="E261" s="44" t="s">
        <v>610</v>
      </c>
      <c r="F261" s="41" t="s">
        <v>611</v>
      </c>
    </row>
    <row r="262" spans="1:6" ht="40.15" customHeight="1">
      <c r="A262" s="28" t="s">
        <v>259</v>
      </c>
      <c r="B262" s="80" t="s">
        <v>484</v>
      </c>
      <c r="C262" s="44" t="s">
        <v>327</v>
      </c>
      <c r="D262" s="59">
        <v>100000</v>
      </c>
      <c r="E262" s="44" t="s">
        <v>610</v>
      </c>
      <c r="F262" s="41" t="s">
        <v>611</v>
      </c>
    </row>
    <row r="263" spans="1:6" ht="40.15" customHeight="1">
      <c r="A263" s="28" t="s">
        <v>19</v>
      </c>
      <c r="B263" s="80" t="s">
        <v>485</v>
      </c>
      <c r="C263" s="44" t="s">
        <v>526</v>
      </c>
      <c r="D263" s="59">
        <v>250000</v>
      </c>
      <c r="E263" s="44" t="s">
        <v>610</v>
      </c>
      <c r="F263" s="41" t="s">
        <v>611</v>
      </c>
    </row>
    <row r="264" spans="1:6" ht="40.15" customHeight="1">
      <c r="A264" s="28" t="s">
        <v>260</v>
      </c>
      <c r="B264" s="80" t="s">
        <v>486</v>
      </c>
      <c r="C264" s="44" t="s">
        <v>541</v>
      </c>
      <c r="D264" s="59">
        <v>125000</v>
      </c>
      <c r="E264" s="44" t="s">
        <v>610</v>
      </c>
      <c r="F264" s="41" t="s">
        <v>611</v>
      </c>
    </row>
    <row r="265" spans="1:6" ht="40.15" customHeight="1">
      <c r="A265" s="28" t="s">
        <v>261</v>
      </c>
      <c r="B265" s="80" t="s">
        <v>487</v>
      </c>
      <c r="C265" s="44" t="s">
        <v>552</v>
      </c>
      <c r="D265" s="59">
        <v>50000</v>
      </c>
      <c r="E265" s="44" t="s">
        <v>611</v>
      </c>
      <c r="F265" s="41" t="s">
        <v>611</v>
      </c>
    </row>
    <row r="266" spans="1:6" ht="40.15" customHeight="1">
      <c r="A266" s="28" t="s">
        <v>633</v>
      </c>
      <c r="B266" s="80" t="s">
        <v>488</v>
      </c>
      <c r="C266" s="44" t="s">
        <v>553</v>
      </c>
      <c r="D266" s="59">
        <v>50000</v>
      </c>
      <c r="E266" s="44" t="s">
        <v>610</v>
      </c>
      <c r="F266" s="41" t="s">
        <v>611</v>
      </c>
    </row>
    <row r="267" spans="1:6" ht="40.15" customHeight="1">
      <c r="A267" s="28" t="s">
        <v>16</v>
      </c>
      <c r="B267" s="80" t="s">
        <v>489</v>
      </c>
      <c r="C267" s="44" t="s">
        <v>554</v>
      </c>
      <c r="D267" s="59">
        <v>60000</v>
      </c>
      <c r="E267" s="44" t="s">
        <v>610</v>
      </c>
      <c r="F267" s="41" t="s">
        <v>611</v>
      </c>
    </row>
    <row r="268" spans="1:6" ht="40.15" customHeight="1">
      <c r="A268" s="28" t="s">
        <v>490</v>
      </c>
      <c r="B268" s="80" t="s">
        <v>491</v>
      </c>
      <c r="C268" s="44" t="s">
        <v>635</v>
      </c>
      <c r="D268" s="59">
        <v>180000</v>
      </c>
      <c r="E268" s="44" t="s">
        <v>610</v>
      </c>
      <c r="F268" s="41" t="s">
        <v>610</v>
      </c>
    </row>
    <row r="269" spans="1:6" ht="40.15" customHeight="1">
      <c r="A269" s="28" t="s">
        <v>109</v>
      </c>
      <c r="B269" s="80" t="s">
        <v>492</v>
      </c>
      <c r="C269" s="44" t="s">
        <v>135</v>
      </c>
      <c r="D269" s="59">
        <v>100000</v>
      </c>
      <c r="E269" s="44" t="s">
        <v>610</v>
      </c>
      <c r="F269" s="41" t="s">
        <v>611</v>
      </c>
    </row>
    <row r="270" spans="1:6" ht="40.15" customHeight="1" thickBot="1">
      <c r="A270" s="78" t="s">
        <v>27</v>
      </c>
      <c r="B270" s="81" t="s">
        <v>634</v>
      </c>
      <c r="C270" s="45" t="s">
        <v>62</v>
      </c>
      <c r="D270" s="60">
        <v>80000</v>
      </c>
      <c r="E270" s="45" t="s">
        <v>610</v>
      </c>
      <c r="F270" s="42" t="s">
        <v>611</v>
      </c>
    </row>
    <row r="274" spans="1:7" ht="30" customHeight="1">
      <c r="A274" s="1" t="s">
        <v>2</v>
      </c>
    </row>
    <row r="275" spans="1:7" ht="30" customHeight="1" thickBot="1"/>
    <row r="276" spans="1:7" ht="40.15" customHeight="1">
      <c r="A276" s="9" t="s">
        <v>6</v>
      </c>
      <c r="B276" s="10" t="s">
        <v>7</v>
      </c>
      <c r="C276" s="10" t="s">
        <v>8</v>
      </c>
      <c r="D276" s="10" t="s">
        <v>9</v>
      </c>
      <c r="E276" s="9" t="s">
        <v>10</v>
      </c>
      <c r="F276" s="18" t="s">
        <v>608</v>
      </c>
      <c r="G276" s="11" t="s">
        <v>609</v>
      </c>
    </row>
    <row r="277" spans="1:7" ht="40.15" customHeight="1">
      <c r="A277" s="6" t="s">
        <v>187</v>
      </c>
      <c r="B277" s="3" t="s">
        <v>188</v>
      </c>
      <c r="C277" s="4" t="s">
        <v>69</v>
      </c>
      <c r="D277" s="5" t="s">
        <v>599</v>
      </c>
      <c r="E277" s="5">
        <v>200000</v>
      </c>
      <c r="F277" s="19" t="s">
        <v>610</v>
      </c>
      <c r="G277" s="22" t="s">
        <v>610</v>
      </c>
    </row>
    <row r="278" spans="1:7" ht="40.15" customHeight="1">
      <c r="A278" s="6" t="s">
        <v>613</v>
      </c>
      <c r="B278" s="3" t="s">
        <v>189</v>
      </c>
      <c r="C278" s="4" t="s">
        <v>270</v>
      </c>
      <c r="D278" s="5" t="s">
        <v>599</v>
      </c>
      <c r="E278" s="5">
        <v>150000</v>
      </c>
      <c r="F278" s="19" t="s">
        <v>610</v>
      </c>
      <c r="G278" s="22" t="s">
        <v>610</v>
      </c>
    </row>
    <row r="279" spans="1:7" ht="40.15" customHeight="1">
      <c r="A279" s="6" t="s">
        <v>88</v>
      </c>
      <c r="B279" s="3" t="s">
        <v>555</v>
      </c>
      <c r="C279" s="4" t="s">
        <v>115</v>
      </c>
      <c r="D279" s="5" t="s">
        <v>599</v>
      </c>
      <c r="E279" s="5">
        <v>200000</v>
      </c>
      <c r="F279" s="19" t="s">
        <v>610</v>
      </c>
      <c r="G279" s="22" t="s">
        <v>610</v>
      </c>
    </row>
    <row r="280" spans="1:7" ht="40.15" customHeight="1">
      <c r="A280" s="6" t="s">
        <v>20</v>
      </c>
      <c r="B280" s="3" t="s">
        <v>209</v>
      </c>
      <c r="C280" s="4" t="s">
        <v>291</v>
      </c>
      <c r="D280" s="5" t="s">
        <v>599</v>
      </c>
      <c r="E280" s="5">
        <v>150000</v>
      </c>
      <c r="F280" s="19" t="s">
        <v>610</v>
      </c>
      <c r="G280" s="22" t="s">
        <v>610</v>
      </c>
    </row>
    <row r="281" spans="1:7" ht="40.15" customHeight="1">
      <c r="A281" s="6" t="s">
        <v>212</v>
      </c>
      <c r="B281" s="3" t="s">
        <v>213</v>
      </c>
      <c r="C281" s="4" t="s">
        <v>294</v>
      </c>
      <c r="D281" s="5" t="s">
        <v>599</v>
      </c>
      <c r="E281" s="5">
        <v>50000</v>
      </c>
      <c r="F281" s="19" t="s">
        <v>610</v>
      </c>
      <c r="G281" s="22" t="s">
        <v>610</v>
      </c>
    </row>
    <row r="282" spans="1:7" ht="40.15" customHeight="1">
      <c r="A282" s="6" t="s">
        <v>556</v>
      </c>
      <c r="B282" s="3" t="s">
        <v>232</v>
      </c>
      <c r="C282" s="4" t="s">
        <v>56</v>
      </c>
      <c r="D282" s="5">
        <v>200000</v>
      </c>
      <c r="E282" s="5">
        <v>300000</v>
      </c>
      <c r="F282" s="19" t="s">
        <v>610</v>
      </c>
      <c r="G282" s="22" t="s">
        <v>610</v>
      </c>
    </row>
    <row r="283" spans="1:7" ht="40.15" customHeight="1">
      <c r="A283" s="6" t="s">
        <v>218</v>
      </c>
      <c r="B283" s="3" t="s">
        <v>557</v>
      </c>
      <c r="C283" s="4" t="s">
        <v>299</v>
      </c>
      <c r="D283" s="5">
        <v>80000</v>
      </c>
      <c r="E283" s="5">
        <v>220000</v>
      </c>
      <c r="F283" s="19" t="s">
        <v>610</v>
      </c>
      <c r="G283" s="22" t="s">
        <v>610</v>
      </c>
    </row>
    <row r="284" spans="1:7" ht="40.15" customHeight="1">
      <c r="A284" s="6" t="s">
        <v>30</v>
      </c>
      <c r="B284" s="3" t="s">
        <v>221</v>
      </c>
      <c r="C284" s="4" t="s">
        <v>54</v>
      </c>
      <c r="D284" s="5" t="s">
        <v>599</v>
      </c>
      <c r="E284" s="5">
        <v>200000</v>
      </c>
      <c r="F284" s="19" t="s">
        <v>610</v>
      </c>
      <c r="G284" s="22" t="s">
        <v>610</v>
      </c>
    </row>
    <row r="285" spans="1:7" ht="40.15" customHeight="1">
      <c r="A285" s="6" t="s">
        <v>99</v>
      </c>
      <c r="B285" s="3" t="s">
        <v>240</v>
      </c>
      <c r="C285" s="4" t="s">
        <v>310</v>
      </c>
      <c r="D285" s="5" t="s">
        <v>599</v>
      </c>
      <c r="E285" s="5">
        <v>200000</v>
      </c>
      <c r="F285" s="19" t="s">
        <v>610</v>
      </c>
      <c r="G285" s="22" t="s">
        <v>610</v>
      </c>
    </row>
    <row r="286" spans="1:7" ht="40.15" customHeight="1">
      <c r="A286" s="6" t="s">
        <v>241</v>
      </c>
      <c r="B286" s="3" t="s">
        <v>242</v>
      </c>
      <c r="C286" s="4" t="s">
        <v>311</v>
      </c>
      <c r="D286" s="5" t="s">
        <v>599</v>
      </c>
      <c r="E286" s="5">
        <v>70000</v>
      </c>
      <c r="F286" s="19" t="s">
        <v>610</v>
      </c>
      <c r="G286" s="22" t="s">
        <v>610</v>
      </c>
    </row>
    <row r="287" spans="1:7" ht="40.15" customHeight="1">
      <c r="A287" s="6" t="s">
        <v>101</v>
      </c>
      <c r="B287" s="3" t="s">
        <v>243</v>
      </c>
      <c r="C287" s="4" t="s">
        <v>127</v>
      </c>
      <c r="D287" s="5" t="s">
        <v>599</v>
      </c>
      <c r="E287" s="5">
        <v>150000</v>
      </c>
      <c r="F287" s="19" t="s">
        <v>610</v>
      </c>
      <c r="G287" s="22" t="s">
        <v>610</v>
      </c>
    </row>
    <row r="288" spans="1:7" ht="40.15" customHeight="1" thickBot="1">
      <c r="A288" s="13" t="s">
        <v>16</v>
      </c>
      <c r="B288" s="7" t="s">
        <v>558</v>
      </c>
      <c r="C288" s="12" t="s">
        <v>554</v>
      </c>
      <c r="D288" s="8" t="s">
        <v>599</v>
      </c>
      <c r="E288" s="8">
        <v>50000</v>
      </c>
      <c r="F288" s="20" t="s">
        <v>610</v>
      </c>
      <c r="G288" s="23" t="s">
        <v>610</v>
      </c>
    </row>
    <row r="291" spans="1:7" ht="23.25">
      <c r="A291" s="1" t="s">
        <v>614</v>
      </c>
    </row>
    <row r="292" spans="1:7" ht="15.75" thickBot="1"/>
    <row r="293" spans="1:7" ht="33.75">
      <c r="A293" s="9" t="s">
        <v>6</v>
      </c>
      <c r="B293" s="10" t="s">
        <v>7</v>
      </c>
      <c r="C293" s="10" t="s">
        <v>8</v>
      </c>
      <c r="D293" s="10" t="s">
        <v>9</v>
      </c>
      <c r="E293" s="9" t="s">
        <v>10</v>
      </c>
      <c r="F293" s="18" t="s">
        <v>608</v>
      </c>
      <c r="G293" s="11" t="s">
        <v>609</v>
      </c>
    </row>
    <row r="294" spans="1:7">
      <c r="A294" s="6" t="s">
        <v>212</v>
      </c>
      <c r="B294" s="3" t="s">
        <v>213</v>
      </c>
      <c r="C294" s="4" t="s">
        <v>294</v>
      </c>
      <c r="D294" s="5" t="s">
        <v>599</v>
      </c>
      <c r="E294" s="5">
        <v>30000</v>
      </c>
      <c r="F294" s="19" t="s">
        <v>610</v>
      </c>
      <c r="G294" s="22" t="s">
        <v>610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3"/>
  <sheetViews>
    <sheetView workbookViewId="0">
      <selection activeCell="J9" sqref="J9"/>
    </sheetView>
  </sheetViews>
  <sheetFormatPr baseColWidth="10" defaultRowHeight="30" customHeight="1"/>
  <cols>
    <col min="1" max="1" width="36" bestFit="1" customWidth="1"/>
    <col min="2" max="2" width="29.28515625" bestFit="1" customWidth="1"/>
    <col min="3" max="3" width="27.7109375" customWidth="1"/>
    <col min="4" max="4" width="20.7109375" customWidth="1"/>
    <col min="6" max="6" width="16" customWidth="1"/>
  </cols>
  <sheetData>
    <row r="1" spans="1:6" ht="45.75" customHeight="1"/>
    <row r="2" spans="1:6" ht="30" customHeight="1">
      <c r="A2" s="1" t="s">
        <v>3</v>
      </c>
    </row>
    <row r="3" spans="1:6" ht="30" customHeight="1" thickBot="1"/>
    <row r="4" spans="1:6" ht="30" customHeight="1">
      <c r="A4" s="34" t="s">
        <v>6</v>
      </c>
      <c r="B4" s="18" t="s">
        <v>7</v>
      </c>
      <c r="C4" s="30" t="s">
        <v>8</v>
      </c>
      <c r="D4" s="34" t="s">
        <v>10</v>
      </c>
      <c r="E4" s="46" t="s">
        <v>608</v>
      </c>
      <c r="F4" s="34" t="s">
        <v>609</v>
      </c>
    </row>
    <row r="5" spans="1:6" ht="30" customHeight="1">
      <c r="A5" s="28" t="s">
        <v>81</v>
      </c>
      <c r="B5" s="24" t="s">
        <v>640</v>
      </c>
      <c r="C5" s="31" t="s">
        <v>572</v>
      </c>
      <c r="D5" s="35">
        <f>988500+148275</f>
        <v>1136775</v>
      </c>
      <c r="E5" s="82" t="s">
        <v>610</v>
      </c>
      <c r="F5" s="84" t="s">
        <v>611</v>
      </c>
    </row>
    <row r="6" spans="1:6" ht="30" customHeight="1">
      <c r="A6" s="28" t="s">
        <v>636</v>
      </c>
      <c r="B6" s="24" t="s">
        <v>640</v>
      </c>
      <c r="C6" s="31" t="s">
        <v>573</v>
      </c>
      <c r="D6" s="35">
        <v>49425</v>
      </c>
      <c r="E6" s="82" t="s">
        <v>610</v>
      </c>
      <c r="F6" s="84" t="s">
        <v>611</v>
      </c>
    </row>
    <row r="7" spans="1:6" ht="30" customHeight="1">
      <c r="A7" s="28" t="s">
        <v>181</v>
      </c>
      <c r="B7" s="24" t="s">
        <v>641</v>
      </c>
      <c r="C7" s="31" t="s">
        <v>574</v>
      </c>
      <c r="D7" s="35">
        <v>1186200</v>
      </c>
      <c r="E7" s="82" t="s">
        <v>610</v>
      </c>
      <c r="F7" s="84" t="s">
        <v>610</v>
      </c>
    </row>
    <row r="8" spans="1:6" ht="30" customHeight="1">
      <c r="A8" s="28" t="s">
        <v>559</v>
      </c>
      <c r="B8" s="24" t="s">
        <v>664</v>
      </c>
      <c r="C8" s="31" t="s">
        <v>575</v>
      </c>
      <c r="D8" s="35">
        <f>1359187.5+271837.5</f>
        <v>1631025</v>
      </c>
      <c r="E8" s="82" t="s">
        <v>610</v>
      </c>
      <c r="F8" s="84" t="s">
        <v>610</v>
      </c>
    </row>
    <row r="9" spans="1:6" ht="30" customHeight="1">
      <c r="A9" s="28" t="s">
        <v>199</v>
      </c>
      <c r="B9" s="24" t="s">
        <v>642</v>
      </c>
      <c r="C9" s="31" t="s">
        <v>576</v>
      </c>
      <c r="D9" s="35">
        <v>148275</v>
      </c>
      <c r="E9" s="82" t="s">
        <v>610</v>
      </c>
      <c r="F9" s="84" t="s">
        <v>610</v>
      </c>
    </row>
    <row r="10" spans="1:6" ht="30" customHeight="1">
      <c r="A10" s="28" t="s">
        <v>202</v>
      </c>
      <c r="B10" s="24" t="s">
        <v>665</v>
      </c>
      <c r="C10" s="31" t="s">
        <v>577</v>
      </c>
      <c r="D10" s="35">
        <v>148275</v>
      </c>
      <c r="E10" s="82" t="s">
        <v>611</v>
      </c>
      <c r="F10" s="84" t="s">
        <v>610</v>
      </c>
    </row>
    <row r="11" spans="1:6" ht="30" customHeight="1">
      <c r="A11" s="28" t="s">
        <v>39</v>
      </c>
      <c r="B11" s="24" t="s">
        <v>666</v>
      </c>
      <c r="C11" s="31" t="s">
        <v>578</v>
      </c>
      <c r="D11" s="35">
        <v>172987.5</v>
      </c>
      <c r="E11" s="82" t="s">
        <v>610</v>
      </c>
      <c r="F11" s="84" t="s">
        <v>610</v>
      </c>
    </row>
    <row r="12" spans="1:6" ht="30" customHeight="1">
      <c r="A12" s="28" t="s">
        <v>560</v>
      </c>
      <c r="B12" s="24" t="s">
        <v>644</v>
      </c>
      <c r="C12" s="31" t="s">
        <v>579</v>
      </c>
      <c r="D12" s="35">
        <f>988500+197700</f>
        <v>1186200</v>
      </c>
      <c r="E12" s="82" t="s">
        <v>610</v>
      </c>
      <c r="F12" s="84" t="s">
        <v>610</v>
      </c>
    </row>
    <row r="13" spans="1:6" ht="30" customHeight="1">
      <c r="A13" s="28" t="s">
        <v>561</v>
      </c>
      <c r="B13" s="24" t="s">
        <v>645</v>
      </c>
      <c r="C13" s="31" t="s">
        <v>580</v>
      </c>
      <c r="D13" s="35">
        <f>543675+98850</f>
        <v>642525</v>
      </c>
      <c r="E13" s="82" t="s">
        <v>610</v>
      </c>
      <c r="F13" s="84" t="s">
        <v>610</v>
      </c>
    </row>
    <row r="14" spans="1:6" ht="30" customHeight="1">
      <c r="A14" s="28" t="s">
        <v>37</v>
      </c>
      <c r="B14" s="24" t="s">
        <v>646</v>
      </c>
      <c r="C14" s="31" t="s">
        <v>581</v>
      </c>
      <c r="D14" s="35">
        <v>1581600</v>
      </c>
      <c r="E14" s="82" t="s">
        <v>610</v>
      </c>
      <c r="F14" s="84" t="s">
        <v>610</v>
      </c>
    </row>
    <row r="15" spans="1:6" ht="30" customHeight="1">
      <c r="A15" s="28" t="s">
        <v>562</v>
      </c>
      <c r="B15" s="24" t="s">
        <v>377</v>
      </c>
      <c r="C15" s="31" t="s">
        <v>582</v>
      </c>
      <c r="D15" s="35">
        <v>72160.5</v>
      </c>
      <c r="E15" s="82" t="s">
        <v>610</v>
      </c>
      <c r="F15" s="84" t="s">
        <v>610</v>
      </c>
    </row>
    <row r="16" spans="1:6" ht="30" customHeight="1">
      <c r="A16" s="28" t="s">
        <v>563</v>
      </c>
      <c r="B16" s="24" t="s">
        <v>647</v>
      </c>
      <c r="C16" s="31" t="s">
        <v>583</v>
      </c>
      <c r="D16" s="35">
        <v>1285050</v>
      </c>
      <c r="E16" s="82" t="s">
        <v>610</v>
      </c>
      <c r="F16" s="84" t="s">
        <v>610</v>
      </c>
    </row>
    <row r="17" spans="1:6" ht="30" customHeight="1">
      <c r="A17" s="28" t="s">
        <v>564</v>
      </c>
      <c r="B17" s="24" t="s">
        <v>648</v>
      </c>
      <c r="C17" s="31" t="s">
        <v>575</v>
      </c>
      <c r="D17" s="35">
        <f>1383900+345975</f>
        <v>1729875</v>
      </c>
      <c r="E17" s="82" t="s">
        <v>610</v>
      </c>
      <c r="F17" s="84" t="s">
        <v>610</v>
      </c>
    </row>
    <row r="18" spans="1:6" ht="30" customHeight="1">
      <c r="A18" s="28" t="s">
        <v>210</v>
      </c>
      <c r="B18" s="24" t="s">
        <v>649</v>
      </c>
      <c r="C18" s="31" t="s">
        <v>584</v>
      </c>
      <c r="D18" s="35">
        <v>1186200</v>
      </c>
      <c r="E18" s="82" t="s">
        <v>610</v>
      </c>
      <c r="F18" s="84" t="s">
        <v>610</v>
      </c>
    </row>
    <row r="19" spans="1:6" ht="30" customHeight="1">
      <c r="A19" s="28" t="s">
        <v>565</v>
      </c>
      <c r="B19" s="24" t="s">
        <v>650</v>
      </c>
      <c r="C19" s="31" t="s">
        <v>585</v>
      </c>
      <c r="D19" s="35">
        <v>247125</v>
      </c>
      <c r="E19" s="82" t="s">
        <v>610</v>
      </c>
      <c r="F19" s="84" t="s">
        <v>611</v>
      </c>
    </row>
    <row r="20" spans="1:6" ht="30" customHeight="1">
      <c r="A20" s="28" t="s">
        <v>93</v>
      </c>
      <c r="B20" s="24" t="s">
        <v>651</v>
      </c>
      <c r="C20" s="31" t="s">
        <v>586</v>
      </c>
      <c r="D20" s="35">
        <v>1680450</v>
      </c>
      <c r="E20" s="82" t="s">
        <v>610</v>
      </c>
      <c r="F20" s="84" t="s">
        <v>610</v>
      </c>
    </row>
    <row r="21" spans="1:6" ht="30" customHeight="1">
      <c r="A21" s="28" t="s">
        <v>94</v>
      </c>
      <c r="B21" s="24" t="s">
        <v>652</v>
      </c>
      <c r="C21" s="31" t="s">
        <v>587</v>
      </c>
      <c r="D21" s="35">
        <f>988500+197700</f>
        <v>1186200</v>
      </c>
      <c r="E21" s="82" t="s">
        <v>610</v>
      </c>
      <c r="F21" s="84" t="s">
        <v>610</v>
      </c>
    </row>
    <row r="22" spans="1:6" ht="30" customHeight="1">
      <c r="A22" s="28" t="s">
        <v>166</v>
      </c>
      <c r="B22" s="24" t="s">
        <v>653</v>
      </c>
      <c r="C22" s="31" t="s">
        <v>588</v>
      </c>
      <c r="D22" s="35">
        <v>1779300</v>
      </c>
      <c r="E22" s="82" t="s">
        <v>610</v>
      </c>
      <c r="F22" s="84" t="s">
        <v>610</v>
      </c>
    </row>
    <row r="23" spans="1:6" ht="30" customHeight="1">
      <c r="A23" s="28" t="s">
        <v>141</v>
      </c>
      <c r="B23" s="24" t="s">
        <v>654</v>
      </c>
      <c r="C23" s="31" t="s">
        <v>589</v>
      </c>
      <c r="D23" s="35">
        <f>1482750+197700</f>
        <v>1680450</v>
      </c>
      <c r="E23" s="82" t="s">
        <v>610</v>
      </c>
      <c r="F23" s="84" t="s">
        <v>610</v>
      </c>
    </row>
    <row r="24" spans="1:6" ht="30" customHeight="1">
      <c r="A24" s="28" t="s">
        <v>566</v>
      </c>
      <c r="B24" s="24" t="s">
        <v>655</v>
      </c>
      <c r="C24" s="31" t="s">
        <v>590</v>
      </c>
      <c r="D24" s="35">
        <f>741375+148275</f>
        <v>889650</v>
      </c>
      <c r="E24" s="82" t="s">
        <v>610</v>
      </c>
      <c r="F24" s="84" t="s">
        <v>610</v>
      </c>
    </row>
    <row r="25" spans="1:6" ht="30" customHeight="1">
      <c r="A25" s="28" t="s">
        <v>598</v>
      </c>
      <c r="B25" s="24" t="s">
        <v>656</v>
      </c>
      <c r="C25" s="31" t="s">
        <v>591</v>
      </c>
      <c r="D25" s="35">
        <f>840225+148275</f>
        <v>988500</v>
      </c>
      <c r="E25" s="82" t="s">
        <v>610</v>
      </c>
      <c r="F25" s="84" t="s">
        <v>610</v>
      </c>
    </row>
    <row r="26" spans="1:6" ht="30" customHeight="1">
      <c r="A26" s="28" t="s">
        <v>33</v>
      </c>
      <c r="B26" s="24" t="s">
        <v>657</v>
      </c>
      <c r="C26" s="31" t="s">
        <v>575</v>
      </c>
      <c r="D26" s="35">
        <f>1779300+336090</f>
        <v>2115390</v>
      </c>
      <c r="E26" s="82" t="s">
        <v>610</v>
      </c>
      <c r="F26" s="84" t="s">
        <v>610</v>
      </c>
    </row>
    <row r="27" spans="1:6" ht="30" customHeight="1">
      <c r="A27" s="28" t="s">
        <v>567</v>
      </c>
      <c r="B27" s="24" t="s">
        <v>658</v>
      </c>
      <c r="C27" s="31" t="s">
        <v>592</v>
      </c>
      <c r="D27" s="35">
        <v>2767800</v>
      </c>
      <c r="E27" s="82" t="s">
        <v>610</v>
      </c>
      <c r="F27" s="84" t="s">
        <v>610</v>
      </c>
    </row>
    <row r="28" spans="1:6" ht="30" customHeight="1">
      <c r="A28" s="28" t="s">
        <v>568</v>
      </c>
      <c r="B28" s="24" t="s">
        <v>659</v>
      </c>
      <c r="C28" s="31" t="s">
        <v>593</v>
      </c>
      <c r="D28" s="35">
        <v>741375</v>
      </c>
      <c r="E28" s="82" t="s">
        <v>610</v>
      </c>
      <c r="F28" s="84" t="s">
        <v>610</v>
      </c>
    </row>
    <row r="29" spans="1:6" ht="30" customHeight="1">
      <c r="A29" s="28" t="s">
        <v>28</v>
      </c>
      <c r="B29" s="24" t="s">
        <v>660</v>
      </c>
      <c r="C29" s="31" t="s">
        <v>594</v>
      </c>
      <c r="D29" s="35">
        <v>197700</v>
      </c>
      <c r="E29" s="82" t="s">
        <v>610</v>
      </c>
      <c r="F29" s="84" t="s">
        <v>610</v>
      </c>
    </row>
    <row r="30" spans="1:6" ht="30" customHeight="1">
      <c r="A30" s="28" t="s">
        <v>569</v>
      </c>
      <c r="B30" s="24" t="s">
        <v>661</v>
      </c>
      <c r="C30" s="31" t="s">
        <v>575</v>
      </c>
      <c r="D30" s="35">
        <f>3064350+494250</f>
        <v>3558600</v>
      </c>
      <c r="E30" s="82" t="s">
        <v>610</v>
      </c>
      <c r="F30" s="84" t="s">
        <v>610</v>
      </c>
    </row>
    <row r="31" spans="1:6" ht="30" customHeight="1">
      <c r="A31" s="28" t="s">
        <v>266</v>
      </c>
      <c r="B31" s="24" t="s">
        <v>662</v>
      </c>
      <c r="C31" s="31" t="s">
        <v>595</v>
      </c>
      <c r="D31" s="35">
        <v>345975</v>
      </c>
      <c r="E31" s="82" t="s">
        <v>610</v>
      </c>
      <c r="F31" s="84" t="s">
        <v>610</v>
      </c>
    </row>
    <row r="32" spans="1:6" ht="30" customHeight="1">
      <c r="A32" s="28" t="s">
        <v>570</v>
      </c>
      <c r="B32" s="24" t="s">
        <v>663</v>
      </c>
      <c r="C32" s="31" t="s">
        <v>596</v>
      </c>
      <c r="D32" s="35">
        <v>494250</v>
      </c>
      <c r="E32" s="82" t="s">
        <v>610</v>
      </c>
      <c r="F32" s="84" t="s">
        <v>610</v>
      </c>
    </row>
    <row r="33" spans="1:6" ht="30" customHeight="1" thickBot="1">
      <c r="A33" s="78" t="s">
        <v>571</v>
      </c>
      <c r="B33" s="25" t="s">
        <v>667</v>
      </c>
      <c r="C33" s="79" t="s">
        <v>597</v>
      </c>
      <c r="D33" s="36">
        <f>217470+49425</f>
        <v>266895</v>
      </c>
      <c r="E33" s="83" t="s">
        <v>611</v>
      </c>
      <c r="F33" s="85" t="s">
        <v>610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Listes films préf 2020 FTV</vt:lpstr>
      <vt:lpstr>Listes films préf 2020 Gr TF1</vt:lpstr>
      <vt:lpstr>Listes films préf 2020 Gr M6</vt:lpstr>
      <vt:lpstr>Listes films préf 2020 Gr C+</vt:lpstr>
      <vt:lpstr>Listes films préf 2020 OCS</vt:lpstr>
    </vt:vector>
  </TitlesOfParts>
  <Company>CSA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MAGUIRE Lea</dc:creator>
  <cp:lastModifiedBy> </cp:lastModifiedBy>
  <dcterms:created xsi:type="dcterms:W3CDTF">2022-02-24T10:28:37Z</dcterms:created>
  <dcterms:modified xsi:type="dcterms:W3CDTF">2022-04-04T16:17:34Z</dcterms:modified>
</cp:coreProperties>
</file>